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5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6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7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8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9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0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1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2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4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51196\Downloads\"/>
    </mc:Choice>
  </mc:AlternateContent>
  <xr:revisionPtr revIDLastSave="0" documentId="8_{4A337C6A-40CF-4BA5-9775-362AEFC9F1E2}" xr6:coauthVersionLast="47" xr6:coauthVersionMax="47" xr10:uidLastSave="{00000000-0000-0000-0000-000000000000}"/>
  <workbookProtection workbookAlgorithmName="SHA-512" workbookHashValue="1Y67X7JtzCso6Mrm8r7gn9YQ/qg/6anJAHKBX+AwQVWLT8GPxCPCK+LWxxe6Ygw2VDKHDlqZvpJT+xIoqJhIkQ==" workbookSaltValue="Oe8wHe45nL6Up8mI2F/bag==" workbookSpinCount="100000" lockStructure="1"/>
  <bookViews>
    <workbookView xWindow="-110" yWindow="-110" windowWidth="19420" windowHeight="10300" tabRatio="866" firstSheet="2" activeTab="2" xr2:uid="{00000000-000D-0000-FFFF-FFFF00000000}"/>
  </bookViews>
  <sheets>
    <sheet name="VALIDAÇÃO DE DADOS" sheetId="2" r:id="rId1"/>
    <sheet name="Detalhamento" sheetId="30" r:id="rId2"/>
    <sheet name="Janeiro" sheetId="3" r:id="rId3"/>
    <sheet name="Fevereiro" sheetId="42" r:id="rId4"/>
    <sheet name="Março" sheetId="44" r:id="rId5"/>
    <sheet name="Abril" sheetId="46" r:id="rId6"/>
    <sheet name="Maio" sheetId="47" r:id="rId7"/>
    <sheet name="Junho" sheetId="45" r:id="rId8"/>
    <sheet name="Julho" sheetId="43" r:id="rId9"/>
    <sheet name="Agosto" sheetId="48" r:id="rId10"/>
    <sheet name="Setembro" sheetId="49" r:id="rId11"/>
    <sheet name="Outubro" sheetId="50" r:id="rId12"/>
    <sheet name="Novembro" sheetId="51" r:id="rId13"/>
    <sheet name="Dezembro" sheetId="52" r:id="rId14"/>
    <sheet name="Consolidaçao" sheetId="4" r:id="rId15"/>
  </sheets>
  <definedNames>
    <definedName name="_xlnm._FilterDatabase" localSheetId="1" hidden="1">Detalhamento!$A$3:$J$26</definedName>
    <definedName name="_xlnm._FilterDatabase" localSheetId="0" hidden="1">'VALIDAÇÃO DE DADOS'!$A$1:$M$2063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6" i="52" l="1"/>
  <c r="H32" i="52"/>
  <c r="H39" i="42"/>
  <c r="F20" i="52"/>
  <c r="E20" i="52"/>
  <c r="B20" i="52"/>
  <c r="F20" i="51"/>
  <c r="E20" i="51"/>
  <c r="B20" i="51"/>
  <c r="F20" i="50"/>
  <c r="E20" i="50"/>
  <c r="B20" i="50"/>
  <c r="F20" i="49"/>
  <c r="E20" i="49"/>
  <c r="B20" i="49"/>
  <c r="F20" i="48"/>
  <c r="E20" i="48"/>
  <c r="B20" i="48"/>
  <c r="F20" i="43"/>
  <c r="E20" i="43"/>
  <c r="B20" i="43"/>
  <c r="F20" i="45"/>
  <c r="E20" i="45"/>
  <c r="B20" i="45"/>
  <c r="F20" i="47"/>
  <c r="E20" i="47"/>
  <c r="B20" i="47"/>
  <c r="F20" i="46"/>
  <c r="E20" i="46"/>
  <c r="B20" i="46"/>
  <c r="F20" i="44"/>
  <c r="E20" i="44"/>
  <c r="B20" i="44"/>
  <c r="F20" i="42"/>
  <c r="E20" i="42"/>
  <c r="B20" i="42"/>
  <c r="F20" i="3"/>
  <c r="E20" i="3"/>
  <c r="B20" i="3"/>
  <c r="N8" i="4" l="1"/>
  <c r="M8" i="4"/>
  <c r="L8" i="4"/>
  <c r="K8" i="4"/>
  <c r="N7" i="4" l="1"/>
  <c r="K7" i="4"/>
  <c r="J7" i="4"/>
  <c r="H7" i="4"/>
  <c r="G7" i="4"/>
  <c r="F7" i="4"/>
  <c r="N6" i="4"/>
  <c r="M6" i="4"/>
  <c r="L6" i="4"/>
  <c r="J6" i="4"/>
  <c r="I6" i="4"/>
  <c r="H6" i="4"/>
  <c r="G6" i="4"/>
  <c r="F6" i="4"/>
  <c r="E6" i="4"/>
  <c r="N12" i="4"/>
  <c r="M12" i="4"/>
  <c r="M5" i="4"/>
  <c r="L12" i="4"/>
  <c r="L5" i="4"/>
  <c r="K12" i="4"/>
  <c r="K5" i="4"/>
  <c r="I8" i="4"/>
  <c r="J12" i="4"/>
  <c r="J5" i="4"/>
  <c r="I12" i="4"/>
  <c r="I5" i="4"/>
  <c r="H8" i="4"/>
  <c r="H12" i="4"/>
  <c r="G12" i="4"/>
  <c r="G8" i="4"/>
  <c r="G5" i="4"/>
  <c r="F12" i="4"/>
  <c r="F5" i="4"/>
  <c r="E8" i="4"/>
  <c r="E12" i="4"/>
  <c r="E5" i="4"/>
  <c r="D8" i="4"/>
  <c r="D12" i="4"/>
  <c r="D7" i="4"/>
  <c r="D5" i="4"/>
  <c r="O46" i="4" l="1"/>
  <c r="N46" i="4"/>
  <c r="M46" i="4"/>
  <c r="L46" i="4"/>
  <c r="K46" i="4"/>
  <c r="J46" i="4"/>
  <c r="I46" i="4"/>
  <c r="H46" i="4"/>
  <c r="G46" i="4"/>
  <c r="F46" i="4"/>
  <c r="O45" i="4"/>
  <c r="N45" i="4"/>
  <c r="M45" i="4"/>
  <c r="L45" i="4"/>
  <c r="K45" i="4"/>
  <c r="J45" i="4"/>
  <c r="I45" i="4"/>
  <c r="H45" i="4"/>
  <c r="G45" i="4"/>
  <c r="F45" i="4"/>
  <c r="F44" i="4"/>
  <c r="G44" i="4"/>
  <c r="H44" i="4"/>
  <c r="I44" i="4"/>
  <c r="J44" i="4"/>
  <c r="K44" i="4"/>
  <c r="L44" i="4"/>
  <c r="M44" i="4"/>
  <c r="N44" i="4"/>
  <c r="O44" i="4"/>
  <c r="O43" i="4"/>
  <c r="N43" i="4"/>
  <c r="M43" i="4"/>
  <c r="L43" i="4"/>
  <c r="K43" i="4"/>
  <c r="J43" i="4"/>
  <c r="I43" i="4"/>
  <c r="H43" i="4"/>
  <c r="G43" i="4"/>
  <c r="F43" i="4"/>
  <c r="E43" i="4"/>
  <c r="N42" i="4"/>
  <c r="M42" i="4"/>
  <c r="L42" i="4"/>
  <c r="K42" i="4"/>
  <c r="J42" i="4"/>
  <c r="I42" i="4"/>
  <c r="H42" i="4"/>
  <c r="G42" i="4"/>
  <c r="F42" i="4"/>
  <c r="E42" i="4"/>
  <c r="O41" i="4"/>
  <c r="N41" i="4"/>
  <c r="M41" i="4"/>
  <c r="L41" i="4"/>
  <c r="K41" i="4"/>
  <c r="J41" i="4"/>
  <c r="I41" i="4"/>
  <c r="H41" i="4"/>
  <c r="G41" i="4"/>
  <c r="G40" i="4"/>
  <c r="F41" i="4"/>
  <c r="O40" i="4"/>
  <c r="N40" i="4"/>
  <c r="M40" i="4"/>
  <c r="L40" i="4"/>
  <c r="K40" i="4"/>
  <c r="J40" i="4"/>
  <c r="I40" i="4"/>
  <c r="H40" i="4"/>
  <c r="O39" i="4"/>
  <c r="N39" i="4"/>
  <c r="M39" i="4"/>
  <c r="L39" i="4"/>
  <c r="K39" i="4"/>
  <c r="J39" i="4"/>
  <c r="I39" i="4"/>
  <c r="H39" i="4"/>
  <c r="G39" i="4"/>
  <c r="J25" i="4"/>
  <c r="K25" i="4"/>
  <c r="L25" i="4"/>
  <c r="M25" i="4"/>
  <c r="N25" i="4"/>
  <c r="O25" i="4"/>
  <c r="J26" i="4"/>
  <c r="K26" i="4"/>
  <c r="L26" i="4"/>
  <c r="M26" i="4"/>
  <c r="N26" i="4"/>
  <c r="O26" i="4"/>
  <c r="J27" i="4"/>
  <c r="K27" i="4"/>
  <c r="L27" i="4"/>
  <c r="M27" i="4"/>
  <c r="N27" i="4"/>
  <c r="O27" i="4"/>
  <c r="J28" i="4"/>
  <c r="K28" i="4"/>
  <c r="L28" i="4"/>
  <c r="M28" i="4"/>
  <c r="N28" i="4"/>
  <c r="O28" i="4"/>
  <c r="J29" i="4"/>
  <c r="K29" i="4"/>
  <c r="L29" i="4"/>
  <c r="M29" i="4"/>
  <c r="N29" i="4"/>
  <c r="O29" i="4"/>
  <c r="J30" i="4"/>
  <c r="K30" i="4"/>
  <c r="L30" i="4"/>
  <c r="M30" i="4"/>
  <c r="N30" i="4"/>
  <c r="O30" i="4"/>
  <c r="J31" i="4"/>
  <c r="K31" i="4"/>
  <c r="L31" i="4"/>
  <c r="M31" i="4"/>
  <c r="N31" i="4"/>
  <c r="O31" i="4"/>
  <c r="J32" i="4"/>
  <c r="K32" i="4"/>
  <c r="L32" i="4"/>
  <c r="M32" i="4"/>
  <c r="N32" i="4"/>
  <c r="O32" i="4"/>
  <c r="J33" i="4"/>
  <c r="K33" i="4"/>
  <c r="L33" i="4"/>
  <c r="M33" i="4"/>
  <c r="N33" i="4"/>
  <c r="O33" i="4"/>
  <c r="J34" i="4"/>
  <c r="K34" i="4"/>
  <c r="L34" i="4"/>
  <c r="M34" i="4"/>
  <c r="N34" i="4"/>
  <c r="O34" i="4"/>
  <c r="J35" i="4"/>
  <c r="K35" i="4"/>
  <c r="L35" i="4"/>
  <c r="M35" i="4"/>
  <c r="N35" i="4"/>
  <c r="O35" i="4"/>
  <c r="J36" i="4"/>
  <c r="K36" i="4"/>
  <c r="L36" i="4"/>
  <c r="M36" i="4"/>
  <c r="N36" i="4"/>
  <c r="O36" i="4"/>
  <c r="J37" i="4"/>
  <c r="K37" i="4"/>
  <c r="L37" i="4"/>
  <c r="M37" i="4"/>
  <c r="N37" i="4"/>
  <c r="O37" i="4"/>
  <c r="J38" i="4"/>
  <c r="K38" i="4"/>
  <c r="L38" i="4"/>
  <c r="M38" i="4"/>
  <c r="N38" i="4"/>
  <c r="O38" i="4"/>
  <c r="O42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E46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E41" i="4"/>
  <c r="F40" i="4"/>
  <c r="F39" i="4"/>
  <c r="E39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O24" i="4"/>
  <c r="N24" i="4"/>
  <c r="M24" i="4"/>
  <c r="L24" i="4"/>
  <c r="K24" i="4"/>
  <c r="J24" i="4"/>
  <c r="I24" i="4"/>
  <c r="H24" i="4"/>
  <c r="G24" i="4"/>
  <c r="F24" i="4"/>
  <c r="E40" i="4"/>
  <c r="E44" i="4"/>
  <c r="E31" i="4"/>
  <c r="E32" i="4"/>
  <c r="E33" i="4"/>
  <c r="E34" i="4"/>
  <c r="E35" i="4"/>
  <c r="E36" i="4"/>
  <c r="E37" i="4"/>
  <c r="E38" i="4"/>
  <c r="E45" i="4"/>
  <c r="E25" i="4"/>
  <c r="E26" i="4"/>
  <c r="E27" i="4"/>
  <c r="E28" i="4"/>
  <c r="E29" i="4"/>
  <c r="E30" i="4"/>
  <c r="E24" i="4"/>
  <c r="I62" i="52"/>
  <c r="I63" i="52" s="1"/>
  <c r="G63" i="52" s="1"/>
  <c r="H63" i="52" s="1"/>
  <c r="E28" i="52" s="1"/>
  <c r="H62" i="52"/>
  <c r="I59" i="52"/>
  <c r="I60" i="52" s="1"/>
  <c r="H59" i="52"/>
  <c r="I56" i="52"/>
  <c r="H56" i="52"/>
  <c r="I55" i="52"/>
  <c r="H55" i="52"/>
  <c r="I54" i="52"/>
  <c r="H54" i="52"/>
  <c r="I53" i="52"/>
  <c r="I57" i="52" s="1"/>
  <c r="H53" i="52"/>
  <c r="I50" i="52"/>
  <c r="H50" i="52"/>
  <c r="I49" i="52"/>
  <c r="I51" i="52" s="1"/>
  <c r="H49" i="52"/>
  <c r="I46" i="52"/>
  <c r="H46" i="52"/>
  <c r="I45" i="52"/>
  <c r="H45" i="52"/>
  <c r="I44" i="52"/>
  <c r="H44" i="52"/>
  <c r="I43" i="52"/>
  <c r="H43" i="52"/>
  <c r="I42" i="52"/>
  <c r="H42" i="52"/>
  <c r="I41" i="52"/>
  <c r="H41" i="52"/>
  <c r="I40" i="52"/>
  <c r="H40" i="52"/>
  <c r="I39" i="52"/>
  <c r="H39" i="52"/>
  <c r="I38" i="52"/>
  <c r="H38" i="52"/>
  <c r="I37" i="52"/>
  <c r="H37" i="52"/>
  <c r="H36" i="52"/>
  <c r="I35" i="52"/>
  <c r="H35" i="52"/>
  <c r="I34" i="52"/>
  <c r="H34" i="52"/>
  <c r="I33" i="52"/>
  <c r="H33" i="52"/>
  <c r="I32" i="52"/>
  <c r="L24" i="52"/>
  <c r="L28" i="52" s="1"/>
  <c r="K24" i="52"/>
  <c r="I62" i="51"/>
  <c r="I63" i="51" s="1"/>
  <c r="G63" i="51" s="1"/>
  <c r="H63" i="51" s="1"/>
  <c r="E28" i="51" s="1"/>
  <c r="H62" i="51"/>
  <c r="I60" i="51"/>
  <c r="H60" i="51"/>
  <c r="G60" i="51"/>
  <c r="I59" i="51"/>
  <c r="H59" i="51"/>
  <c r="I56" i="51"/>
  <c r="H56" i="51"/>
  <c r="I55" i="51"/>
  <c r="H55" i="51"/>
  <c r="I54" i="51"/>
  <c r="H54" i="51"/>
  <c r="I53" i="51"/>
  <c r="I57" i="51" s="1"/>
  <c r="H53" i="51"/>
  <c r="I50" i="51"/>
  <c r="H50" i="51"/>
  <c r="I49" i="51"/>
  <c r="I51" i="51" s="1"/>
  <c r="H49" i="51"/>
  <c r="I46" i="51"/>
  <c r="H46" i="51"/>
  <c r="I45" i="51"/>
  <c r="H45" i="51"/>
  <c r="I44" i="51"/>
  <c r="H44" i="51"/>
  <c r="I43" i="51"/>
  <c r="H43" i="51"/>
  <c r="I42" i="51"/>
  <c r="H42" i="51"/>
  <c r="I41" i="51"/>
  <c r="H41" i="51"/>
  <c r="I40" i="51"/>
  <c r="H40" i="51"/>
  <c r="I39" i="51"/>
  <c r="H39" i="51"/>
  <c r="I38" i="51"/>
  <c r="H38" i="51"/>
  <c r="I37" i="51"/>
  <c r="H37" i="51"/>
  <c r="I36" i="51"/>
  <c r="H36" i="51"/>
  <c r="I35" i="51"/>
  <c r="H35" i="51"/>
  <c r="I34" i="51"/>
  <c r="H34" i="51"/>
  <c r="I33" i="51"/>
  <c r="H33" i="51"/>
  <c r="I32" i="51"/>
  <c r="I47" i="51" s="1"/>
  <c r="H32" i="51"/>
  <c r="N24" i="51"/>
  <c r="K24" i="51"/>
  <c r="L24" i="51" s="1"/>
  <c r="L28" i="51" s="1"/>
  <c r="I62" i="50"/>
  <c r="I63" i="50" s="1"/>
  <c r="G63" i="50" s="1"/>
  <c r="H63" i="50" s="1"/>
  <c r="E28" i="50" s="1"/>
  <c r="H62" i="50"/>
  <c r="I60" i="50"/>
  <c r="H60" i="50"/>
  <c r="G60" i="50"/>
  <c r="I59" i="50"/>
  <c r="H59" i="50"/>
  <c r="I56" i="50"/>
  <c r="H56" i="50"/>
  <c r="I55" i="50"/>
  <c r="H55" i="50"/>
  <c r="I54" i="50"/>
  <c r="H54" i="50"/>
  <c r="I53" i="50"/>
  <c r="H53" i="50"/>
  <c r="I50" i="50"/>
  <c r="H50" i="50"/>
  <c r="I49" i="50"/>
  <c r="I51" i="50" s="1"/>
  <c r="H49" i="50"/>
  <c r="I46" i="50"/>
  <c r="H46" i="50"/>
  <c r="I45" i="50"/>
  <c r="H45" i="50"/>
  <c r="I44" i="50"/>
  <c r="H44" i="50"/>
  <c r="I43" i="50"/>
  <c r="H43" i="50"/>
  <c r="I42" i="50"/>
  <c r="H42" i="50"/>
  <c r="I41" i="50"/>
  <c r="H41" i="50"/>
  <c r="I40" i="50"/>
  <c r="H40" i="50"/>
  <c r="I39" i="50"/>
  <c r="H39" i="50"/>
  <c r="I38" i="50"/>
  <c r="H38" i="50"/>
  <c r="I37" i="50"/>
  <c r="H37" i="50"/>
  <c r="I36" i="50"/>
  <c r="H36" i="50"/>
  <c r="I35" i="50"/>
  <c r="H35" i="50"/>
  <c r="I34" i="50"/>
  <c r="H34" i="50"/>
  <c r="I33" i="50"/>
  <c r="H33" i="50"/>
  <c r="I32" i="50"/>
  <c r="I47" i="50" s="1"/>
  <c r="H32" i="50"/>
  <c r="N24" i="50"/>
  <c r="K24" i="50"/>
  <c r="L24" i="50" s="1"/>
  <c r="L28" i="50" s="1"/>
  <c r="I62" i="49"/>
  <c r="I63" i="49" s="1"/>
  <c r="G63" i="49" s="1"/>
  <c r="H63" i="49" s="1"/>
  <c r="E28" i="49" s="1"/>
  <c r="H62" i="49"/>
  <c r="I59" i="49"/>
  <c r="I60" i="49" s="1"/>
  <c r="H59" i="49"/>
  <c r="I56" i="49"/>
  <c r="H56" i="49"/>
  <c r="I55" i="49"/>
  <c r="H55" i="49"/>
  <c r="I54" i="49"/>
  <c r="H54" i="49"/>
  <c r="I53" i="49"/>
  <c r="I57" i="49" s="1"/>
  <c r="H53" i="49"/>
  <c r="I50" i="49"/>
  <c r="H50" i="49"/>
  <c r="I49" i="49"/>
  <c r="I51" i="49" s="1"/>
  <c r="H49" i="49"/>
  <c r="I46" i="49"/>
  <c r="H46" i="49"/>
  <c r="I45" i="49"/>
  <c r="H45" i="49"/>
  <c r="I44" i="49"/>
  <c r="H44" i="49"/>
  <c r="I43" i="49"/>
  <c r="H43" i="49"/>
  <c r="I42" i="49"/>
  <c r="H42" i="49"/>
  <c r="I41" i="49"/>
  <c r="H41" i="49"/>
  <c r="I40" i="49"/>
  <c r="H40" i="49"/>
  <c r="I39" i="49"/>
  <c r="H39" i="49"/>
  <c r="I38" i="49"/>
  <c r="H38" i="49"/>
  <c r="I37" i="49"/>
  <c r="H37" i="49"/>
  <c r="I36" i="49"/>
  <c r="H36" i="49"/>
  <c r="I35" i="49"/>
  <c r="H35" i="49"/>
  <c r="I34" i="49"/>
  <c r="H34" i="49"/>
  <c r="I33" i="49"/>
  <c r="H33" i="49"/>
  <c r="I32" i="49"/>
  <c r="I47" i="49" s="1"/>
  <c r="H32" i="49"/>
  <c r="N24" i="49"/>
  <c r="K24" i="49"/>
  <c r="L24" i="49" s="1"/>
  <c r="L28" i="49" s="1"/>
  <c r="I62" i="48"/>
  <c r="I63" i="48" s="1"/>
  <c r="G63" i="48" s="1"/>
  <c r="H63" i="48" s="1"/>
  <c r="E28" i="48" s="1"/>
  <c r="H62" i="48"/>
  <c r="I59" i="48"/>
  <c r="I60" i="48" s="1"/>
  <c r="H59" i="48"/>
  <c r="I56" i="48"/>
  <c r="H56" i="48"/>
  <c r="I55" i="48"/>
  <c r="H55" i="48"/>
  <c r="I54" i="48"/>
  <c r="H54" i="48"/>
  <c r="I53" i="48"/>
  <c r="I57" i="48" s="1"/>
  <c r="H53" i="48"/>
  <c r="I50" i="48"/>
  <c r="H50" i="48"/>
  <c r="I49" i="48"/>
  <c r="I51" i="48" s="1"/>
  <c r="H49" i="48"/>
  <c r="I46" i="48"/>
  <c r="H46" i="48"/>
  <c r="I45" i="48"/>
  <c r="H45" i="48"/>
  <c r="I44" i="48"/>
  <c r="H44" i="48"/>
  <c r="I43" i="48"/>
  <c r="H43" i="48"/>
  <c r="I42" i="48"/>
  <c r="H42" i="48"/>
  <c r="I41" i="48"/>
  <c r="H41" i="48"/>
  <c r="I40" i="48"/>
  <c r="H40" i="48"/>
  <c r="I39" i="48"/>
  <c r="H39" i="48"/>
  <c r="I38" i="48"/>
  <c r="H38" i="48"/>
  <c r="I37" i="48"/>
  <c r="H37" i="48"/>
  <c r="I36" i="48"/>
  <c r="H36" i="48"/>
  <c r="I35" i="48"/>
  <c r="H35" i="48"/>
  <c r="I34" i="48"/>
  <c r="H34" i="48"/>
  <c r="I33" i="48"/>
  <c r="H33" i="48"/>
  <c r="I32" i="48"/>
  <c r="I47" i="48" s="1"/>
  <c r="H32" i="48"/>
  <c r="N24" i="48"/>
  <c r="K24" i="48"/>
  <c r="L24" i="48" s="1"/>
  <c r="L28" i="48" s="1"/>
  <c r="I62" i="47"/>
  <c r="I63" i="47" s="1"/>
  <c r="G63" i="47" s="1"/>
  <c r="H63" i="47" s="1"/>
  <c r="E28" i="47" s="1"/>
  <c r="H62" i="47"/>
  <c r="I59" i="47"/>
  <c r="I60" i="47" s="1"/>
  <c r="H59" i="47"/>
  <c r="I56" i="47"/>
  <c r="H56" i="47"/>
  <c r="I55" i="47"/>
  <c r="H55" i="47"/>
  <c r="I54" i="47"/>
  <c r="H54" i="47"/>
  <c r="I53" i="47"/>
  <c r="I57" i="47" s="1"/>
  <c r="H53" i="47"/>
  <c r="I50" i="47"/>
  <c r="H50" i="47"/>
  <c r="I49" i="47"/>
  <c r="I51" i="47" s="1"/>
  <c r="H49" i="47"/>
  <c r="I46" i="47"/>
  <c r="H46" i="47"/>
  <c r="I45" i="47"/>
  <c r="H45" i="47"/>
  <c r="I44" i="47"/>
  <c r="H44" i="47"/>
  <c r="I43" i="47"/>
  <c r="H43" i="47"/>
  <c r="I42" i="47"/>
  <c r="H42" i="47"/>
  <c r="I41" i="47"/>
  <c r="H41" i="47"/>
  <c r="I40" i="47"/>
  <c r="H40" i="47"/>
  <c r="I39" i="47"/>
  <c r="H39" i="47"/>
  <c r="I38" i="47"/>
  <c r="H38" i="47"/>
  <c r="I37" i="47"/>
  <c r="H37" i="47"/>
  <c r="I36" i="47"/>
  <c r="H36" i="47"/>
  <c r="I35" i="47"/>
  <c r="H35" i="47"/>
  <c r="I34" i="47"/>
  <c r="H34" i="47"/>
  <c r="I33" i="47"/>
  <c r="H33" i="47"/>
  <c r="I32" i="47"/>
  <c r="I47" i="47" s="1"/>
  <c r="H32" i="47"/>
  <c r="N24" i="47"/>
  <c r="K24" i="47"/>
  <c r="L24" i="47" s="1"/>
  <c r="L28" i="47" s="1"/>
  <c r="I62" i="46"/>
  <c r="I63" i="46" s="1"/>
  <c r="G63" i="46" s="1"/>
  <c r="H63" i="46" s="1"/>
  <c r="E28" i="46" s="1"/>
  <c r="H62" i="46"/>
  <c r="I59" i="46"/>
  <c r="I60" i="46" s="1"/>
  <c r="H59" i="46"/>
  <c r="I56" i="46"/>
  <c r="H56" i="46"/>
  <c r="I55" i="46"/>
  <c r="H55" i="46"/>
  <c r="I54" i="46"/>
  <c r="H54" i="46"/>
  <c r="I53" i="46"/>
  <c r="I57" i="46" s="1"/>
  <c r="H53" i="46"/>
  <c r="I50" i="46"/>
  <c r="H50" i="46"/>
  <c r="I49" i="46"/>
  <c r="I51" i="46" s="1"/>
  <c r="H49" i="46"/>
  <c r="I46" i="46"/>
  <c r="H46" i="46"/>
  <c r="I45" i="46"/>
  <c r="H45" i="46"/>
  <c r="I44" i="46"/>
  <c r="H44" i="46"/>
  <c r="I43" i="46"/>
  <c r="H43" i="46"/>
  <c r="I42" i="46"/>
  <c r="H42" i="46"/>
  <c r="I41" i="46"/>
  <c r="H41" i="46"/>
  <c r="I40" i="46"/>
  <c r="H40" i="46"/>
  <c r="I39" i="46"/>
  <c r="H39" i="46"/>
  <c r="I38" i="46"/>
  <c r="H38" i="46"/>
  <c r="I37" i="46"/>
  <c r="H37" i="46"/>
  <c r="I36" i="46"/>
  <c r="H36" i="46"/>
  <c r="I35" i="46"/>
  <c r="H35" i="46"/>
  <c r="I34" i="46"/>
  <c r="H34" i="46"/>
  <c r="I33" i="46"/>
  <c r="H33" i="46"/>
  <c r="I32" i="46"/>
  <c r="I47" i="46" s="1"/>
  <c r="H32" i="46"/>
  <c r="N24" i="46"/>
  <c r="K24" i="46"/>
  <c r="L24" i="46" s="1"/>
  <c r="L28" i="46" s="1"/>
  <c r="I62" i="45"/>
  <c r="I63" i="45" s="1"/>
  <c r="G63" i="45" s="1"/>
  <c r="H63" i="45" s="1"/>
  <c r="E28" i="45" s="1"/>
  <c r="H62" i="45"/>
  <c r="I60" i="45"/>
  <c r="H60" i="45" s="1"/>
  <c r="G60" i="45"/>
  <c r="I59" i="45"/>
  <c r="H59" i="45"/>
  <c r="I56" i="45"/>
  <c r="H56" i="45"/>
  <c r="I55" i="45"/>
  <c r="H55" i="45"/>
  <c r="I54" i="45"/>
  <c r="H54" i="45"/>
  <c r="I53" i="45"/>
  <c r="I57" i="45" s="1"/>
  <c r="H53" i="45"/>
  <c r="I50" i="45"/>
  <c r="H50" i="45"/>
  <c r="I49" i="45"/>
  <c r="I51" i="45" s="1"/>
  <c r="H49" i="45"/>
  <c r="I46" i="45"/>
  <c r="H46" i="45"/>
  <c r="I45" i="45"/>
  <c r="H45" i="45"/>
  <c r="I44" i="45"/>
  <c r="H44" i="45"/>
  <c r="I43" i="45"/>
  <c r="H43" i="45"/>
  <c r="I42" i="45"/>
  <c r="H42" i="45"/>
  <c r="I41" i="45"/>
  <c r="H41" i="45"/>
  <c r="I40" i="45"/>
  <c r="H40" i="45"/>
  <c r="I39" i="45"/>
  <c r="H39" i="45"/>
  <c r="I38" i="45"/>
  <c r="H38" i="45"/>
  <c r="I37" i="45"/>
  <c r="H37" i="45"/>
  <c r="I36" i="45"/>
  <c r="H36" i="45"/>
  <c r="I35" i="45"/>
  <c r="H35" i="45"/>
  <c r="I34" i="45"/>
  <c r="H34" i="45"/>
  <c r="I33" i="45"/>
  <c r="H33" i="45"/>
  <c r="I32" i="45"/>
  <c r="H32" i="45"/>
  <c r="K24" i="45"/>
  <c r="L24" i="45" s="1"/>
  <c r="L28" i="45" s="1"/>
  <c r="I62" i="44"/>
  <c r="I63" i="44" s="1"/>
  <c r="G63" i="44" s="1"/>
  <c r="H63" i="44" s="1"/>
  <c r="E28" i="44" s="1"/>
  <c r="H62" i="44"/>
  <c r="I59" i="44"/>
  <c r="I60" i="44" s="1"/>
  <c r="H59" i="44"/>
  <c r="I56" i="44"/>
  <c r="H56" i="44"/>
  <c r="I55" i="44"/>
  <c r="H55" i="44"/>
  <c r="I54" i="44"/>
  <c r="H54" i="44"/>
  <c r="I53" i="44"/>
  <c r="H53" i="44"/>
  <c r="I50" i="44"/>
  <c r="H50" i="44"/>
  <c r="I49" i="44"/>
  <c r="I51" i="44" s="1"/>
  <c r="H49" i="44"/>
  <c r="I46" i="44"/>
  <c r="H46" i="44"/>
  <c r="I45" i="44"/>
  <c r="H45" i="44"/>
  <c r="I44" i="44"/>
  <c r="H44" i="44"/>
  <c r="I43" i="44"/>
  <c r="H43" i="44"/>
  <c r="I42" i="44"/>
  <c r="H42" i="44"/>
  <c r="I41" i="44"/>
  <c r="H41" i="44"/>
  <c r="I40" i="44"/>
  <c r="H40" i="44"/>
  <c r="I39" i="44"/>
  <c r="H39" i="44"/>
  <c r="I38" i="44"/>
  <c r="H38" i="44"/>
  <c r="I37" i="44"/>
  <c r="H37" i="44"/>
  <c r="I36" i="44"/>
  <c r="H36" i="44"/>
  <c r="I35" i="44"/>
  <c r="H35" i="44"/>
  <c r="I34" i="44"/>
  <c r="H34" i="44"/>
  <c r="I33" i="44"/>
  <c r="H33" i="44"/>
  <c r="I32" i="44"/>
  <c r="I47" i="44" s="1"/>
  <c r="H32" i="44"/>
  <c r="N24" i="44"/>
  <c r="K24" i="44"/>
  <c r="L24" i="44" s="1"/>
  <c r="L28" i="44" s="1"/>
  <c r="I62" i="43"/>
  <c r="I63" i="43" s="1"/>
  <c r="G63" i="43" s="1"/>
  <c r="H63" i="43" s="1"/>
  <c r="E28" i="43" s="1"/>
  <c r="H62" i="43"/>
  <c r="I59" i="43"/>
  <c r="I60" i="43" s="1"/>
  <c r="H59" i="43"/>
  <c r="I56" i="43"/>
  <c r="H56" i="43"/>
  <c r="I55" i="43"/>
  <c r="H55" i="43"/>
  <c r="I54" i="43"/>
  <c r="H54" i="43"/>
  <c r="I53" i="43"/>
  <c r="H53" i="43"/>
  <c r="I50" i="43"/>
  <c r="H50" i="43"/>
  <c r="I49" i="43"/>
  <c r="I51" i="43" s="1"/>
  <c r="H49" i="43"/>
  <c r="I46" i="43"/>
  <c r="H46" i="43"/>
  <c r="I45" i="43"/>
  <c r="H45" i="43"/>
  <c r="I44" i="43"/>
  <c r="H44" i="43"/>
  <c r="I43" i="43"/>
  <c r="H43" i="43"/>
  <c r="I42" i="43"/>
  <c r="H42" i="43"/>
  <c r="I41" i="43"/>
  <c r="H41" i="43"/>
  <c r="I40" i="43"/>
  <c r="H40" i="43"/>
  <c r="I39" i="43"/>
  <c r="H39" i="43"/>
  <c r="I38" i="43"/>
  <c r="H38" i="43"/>
  <c r="I37" i="43"/>
  <c r="H37" i="43"/>
  <c r="I36" i="43"/>
  <c r="H36" i="43"/>
  <c r="I35" i="43"/>
  <c r="H35" i="43"/>
  <c r="I34" i="43"/>
  <c r="H34" i="43"/>
  <c r="I33" i="43"/>
  <c r="H33" i="43"/>
  <c r="I32" i="43"/>
  <c r="I47" i="43" s="1"/>
  <c r="H32" i="43"/>
  <c r="N24" i="43"/>
  <c r="K24" i="43"/>
  <c r="L24" i="43" s="1"/>
  <c r="L28" i="43" s="1"/>
  <c r="I62" i="42"/>
  <c r="I63" i="42" s="1"/>
  <c r="G63" i="42" s="1"/>
  <c r="H63" i="42" s="1"/>
  <c r="E28" i="42" s="1"/>
  <c r="H62" i="42"/>
  <c r="I59" i="42"/>
  <c r="I60" i="42" s="1"/>
  <c r="H59" i="42"/>
  <c r="I56" i="42"/>
  <c r="H56" i="42"/>
  <c r="I55" i="42"/>
  <c r="H55" i="42"/>
  <c r="I54" i="42"/>
  <c r="H54" i="42"/>
  <c r="I53" i="42"/>
  <c r="I57" i="42" s="1"/>
  <c r="H53" i="42"/>
  <c r="I50" i="42"/>
  <c r="H50" i="42"/>
  <c r="I49" i="42"/>
  <c r="H49" i="42"/>
  <c r="I46" i="42"/>
  <c r="H46" i="42"/>
  <c r="I45" i="42"/>
  <c r="H45" i="42"/>
  <c r="I44" i="42"/>
  <c r="H44" i="42"/>
  <c r="I43" i="42"/>
  <c r="H43" i="42"/>
  <c r="I42" i="42"/>
  <c r="H42" i="42"/>
  <c r="I41" i="42"/>
  <c r="H41" i="42"/>
  <c r="I40" i="42"/>
  <c r="H40" i="42"/>
  <c r="I39" i="42"/>
  <c r="I38" i="42"/>
  <c r="H38" i="42"/>
  <c r="I37" i="42"/>
  <c r="H37" i="42"/>
  <c r="I36" i="42"/>
  <c r="H36" i="42"/>
  <c r="I35" i="42"/>
  <c r="H35" i="42"/>
  <c r="I34" i="42"/>
  <c r="H34" i="42"/>
  <c r="I33" i="42"/>
  <c r="H33" i="42"/>
  <c r="I32" i="42"/>
  <c r="I47" i="42" s="1"/>
  <c r="H32" i="42"/>
  <c r="N24" i="42"/>
  <c r="K24" i="42"/>
  <c r="L24" i="42" s="1"/>
  <c r="L28" i="42" s="1"/>
  <c r="I50" i="3"/>
  <c r="N24" i="52" l="1"/>
  <c r="I57" i="44"/>
  <c r="N24" i="45"/>
  <c r="I57" i="43"/>
  <c r="I57" i="50"/>
  <c r="H60" i="48"/>
  <c r="J8" i="4" s="1"/>
  <c r="G60" i="48"/>
  <c r="I47" i="45"/>
  <c r="H47" i="45" s="1"/>
  <c r="H5" i="4" s="1"/>
  <c r="I51" i="42"/>
  <c r="G51" i="42" s="1"/>
  <c r="I47" i="52"/>
  <c r="H29" i="52" s="1"/>
  <c r="N9" i="4" s="1"/>
  <c r="G60" i="52"/>
  <c r="H60" i="52"/>
  <c r="G51" i="52"/>
  <c r="H51" i="52"/>
  <c r="E25" i="52" s="1"/>
  <c r="F25" i="52" s="1"/>
  <c r="G57" i="52"/>
  <c r="H57" i="52"/>
  <c r="F28" i="52"/>
  <c r="E27" i="52"/>
  <c r="F27" i="52" s="1"/>
  <c r="E26" i="52"/>
  <c r="F26" i="52" s="1"/>
  <c r="H47" i="51"/>
  <c r="G47" i="51"/>
  <c r="H51" i="51"/>
  <c r="G51" i="51"/>
  <c r="G57" i="51"/>
  <c r="H57" i="51"/>
  <c r="M7" i="4" s="1"/>
  <c r="H29" i="51"/>
  <c r="M9" i="4" s="1"/>
  <c r="E25" i="51"/>
  <c r="F25" i="51" s="1"/>
  <c r="E26" i="51"/>
  <c r="F26" i="51" s="1"/>
  <c r="F28" i="51"/>
  <c r="E27" i="51"/>
  <c r="F27" i="51" s="1"/>
  <c r="E24" i="51"/>
  <c r="F24" i="51" s="1"/>
  <c r="G47" i="50"/>
  <c r="H47" i="50"/>
  <c r="H51" i="50"/>
  <c r="G51" i="50"/>
  <c r="G57" i="50"/>
  <c r="H57" i="50"/>
  <c r="L7" i="4" s="1"/>
  <c r="E26" i="50"/>
  <c r="F26" i="50" s="1"/>
  <c r="F28" i="50"/>
  <c r="E24" i="50"/>
  <c r="F24" i="50" s="1"/>
  <c r="H29" i="50"/>
  <c r="L9" i="4" s="1"/>
  <c r="E25" i="50"/>
  <c r="F25" i="50" s="1"/>
  <c r="E27" i="50"/>
  <c r="F27" i="50" s="1"/>
  <c r="H51" i="49"/>
  <c r="K6" i="4" s="1"/>
  <c r="G51" i="49"/>
  <c r="G57" i="49"/>
  <c r="H57" i="49"/>
  <c r="E26" i="49" s="1"/>
  <c r="F26" i="49" s="1"/>
  <c r="H60" i="49"/>
  <c r="G60" i="49"/>
  <c r="G47" i="49"/>
  <c r="H47" i="49"/>
  <c r="E24" i="49" s="1"/>
  <c r="F24" i="49" s="1"/>
  <c r="H29" i="49"/>
  <c r="K9" i="4" s="1"/>
  <c r="E25" i="49"/>
  <c r="F25" i="49" s="1"/>
  <c r="F28" i="49"/>
  <c r="E27" i="49"/>
  <c r="F27" i="49" s="1"/>
  <c r="G47" i="48"/>
  <c r="H47" i="48"/>
  <c r="H51" i="48"/>
  <c r="E25" i="48" s="1"/>
  <c r="F25" i="48" s="1"/>
  <c r="G51" i="48"/>
  <c r="G57" i="48"/>
  <c r="H57" i="48"/>
  <c r="F28" i="48"/>
  <c r="E24" i="48"/>
  <c r="F24" i="48" s="1"/>
  <c r="H29" i="48"/>
  <c r="J9" i="4" s="1"/>
  <c r="E26" i="48"/>
  <c r="F26" i="48" s="1"/>
  <c r="E27" i="48"/>
  <c r="F27" i="48" s="1"/>
  <c r="G51" i="47"/>
  <c r="H51" i="47"/>
  <c r="G57" i="47"/>
  <c r="H57" i="47"/>
  <c r="E26" i="47" s="1"/>
  <c r="F26" i="47" s="1"/>
  <c r="H60" i="47"/>
  <c r="G60" i="47"/>
  <c r="H47" i="47"/>
  <c r="E24" i="47" s="1"/>
  <c r="F24" i="47" s="1"/>
  <c r="G47" i="47"/>
  <c r="F28" i="47"/>
  <c r="E27" i="47"/>
  <c r="F27" i="47" s="1"/>
  <c r="H29" i="47"/>
  <c r="G9" i="4" s="1"/>
  <c r="E25" i="47"/>
  <c r="F25" i="47" s="1"/>
  <c r="G57" i="46"/>
  <c r="H57" i="46"/>
  <c r="H51" i="46"/>
  <c r="G51" i="46"/>
  <c r="G60" i="46"/>
  <c r="H60" i="46"/>
  <c r="F8" i="4" s="1"/>
  <c r="H47" i="46"/>
  <c r="E24" i="46" s="1"/>
  <c r="F24" i="46" s="1"/>
  <c r="G47" i="46"/>
  <c r="H29" i="46"/>
  <c r="F9" i="4" s="1"/>
  <c r="E25" i="46"/>
  <c r="F25" i="46" s="1"/>
  <c r="E26" i="46"/>
  <c r="F26" i="46" s="1"/>
  <c r="F28" i="46"/>
  <c r="G47" i="45"/>
  <c r="H51" i="45"/>
  <c r="E25" i="45" s="1"/>
  <c r="F25" i="45" s="1"/>
  <c r="G51" i="45"/>
  <c r="G57" i="45"/>
  <c r="H57" i="45"/>
  <c r="E27" i="45"/>
  <c r="F27" i="45" s="1"/>
  <c r="H29" i="45"/>
  <c r="H9" i="4" s="1"/>
  <c r="E26" i="45"/>
  <c r="F26" i="45" s="1"/>
  <c r="F28" i="45"/>
  <c r="G51" i="44"/>
  <c r="H51" i="44"/>
  <c r="G57" i="44"/>
  <c r="H57" i="44"/>
  <c r="G60" i="44"/>
  <c r="H60" i="44"/>
  <c r="H47" i="44"/>
  <c r="E24" i="44" s="1"/>
  <c r="F24" i="44" s="1"/>
  <c r="G47" i="44"/>
  <c r="F28" i="44"/>
  <c r="E27" i="44"/>
  <c r="F27" i="44" s="1"/>
  <c r="H29" i="44"/>
  <c r="E9" i="4" s="1"/>
  <c r="E25" i="44"/>
  <c r="F25" i="44" s="1"/>
  <c r="H29" i="43"/>
  <c r="I9" i="4" s="1"/>
  <c r="F28" i="43"/>
  <c r="H60" i="43"/>
  <c r="E27" i="43" s="1"/>
  <c r="F27" i="43" s="1"/>
  <c r="G60" i="43"/>
  <c r="G47" i="43"/>
  <c r="H47" i="43"/>
  <c r="E24" i="43" s="1"/>
  <c r="F24" i="43" s="1"/>
  <c r="H51" i="43"/>
  <c r="E25" i="43" s="1"/>
  <c r="F25" i="43" s="1"/>
  <c r="G51" i="43"/>
  <c r="G57" i="43"/>
  <c r="H57" i="43"/>
  <c r="I7" i="4" s="1"/>
  <c r="H47" i="42"/>
  <c r="G47" i="42"/>
  <c r="H51" i="42"/>
  <c r="D6" i="4" s="1"/>
  <c r="G57" i="42"/>
  <c r="H57" i="42"/>
  <c r="H60" i="42"/>
  <c r="E27" i="42" s="1"/>
  <c r="F27" i="42" s="1"/>
  <c r="G60" i="42"/>
  <c r="H29" i="42"/>
  <c r="D9" i="4" s="1"/>
  <c r="E25" i="42"/>
  <c r="F25" i="42" s="1"/>
  <c r="F28" i="42"/>
  <c r="E24" i="42"/>
  <c r="F24" i="42" s="1"/>
  <c r="E26" i="42"/>
  <c r="F26" i="42" s="1"/>
  <c r="E26" i="43" l="1"/>
  <c r="F26" i="43" s="1"/>
  <c r="E24" i="45"/>
  <c r="F24" i="45" s="1"/>
  <c r="E27" i="46"/>
  <c r="F27" i="46" s="1"/>
  <c r="E26" i="44"/>
  <c r="F26" i="44" s="1"/>
  <c r="E7" i="4"/>
  <c r="G47" i="52"/>
  <c r="H47" i="52"/>
  <c r="E24" i="52" l="1"/>
  <c r="F24" i="52" s="1"/>
  <c r="N5" i="4"/>
  <c r="I59" i="3"/>
  <c r="I35" i="3"/>
  <c r="I56" i="3"/>
  <c r="I55" i="3"/>
  <c r="I54" i="3"/>
  <c r="I53" i="3"/>
  <c r="H53" i="3"/>
  <c r="I36" i="3"/>
  <c r="I49" i="3"/>
  <c r="I46" i="3"/>
  <c r="I45" i="3"/>
  <c r="I44" i="3"/>
  <c r="I32" i="3"/>
  <c r="D41" i="4" l="1"/>
  <c r="D42" i="4"/>
  <c r="D43" i="4"/>
  <c r="D44" i="4"/>
  <c r="K24" i="3"/>
  <c r="I43" i="3"/>
  <c r="H43" i="3"/>
  <c r="D26" i="4" l="1"/>
  <c r="D46" i="4"/>
  <c r="D45" i="4"/>
  <c r="D40" i="4"/>
  <c r="D39" i="4"/>
  <c r="D25" i="4"/>
  <c r="D27" i="4"/>
  <c r="D28" i="4"/>
  <c r="D29" i="4"/>
  <c r="D30" i="4"/>
  <c r="D31" i="4"/>
  <c r="D32" i="4"/>
  <c r="D33" i="4"/>
  <c r="D34" i="4"/>
  <c r="D35" i="4"/>
  <c r="D36" i="4"/>
  <c r="D37" i="4"/>
  <c r="D38" i="4"/>
  <c r="D24" i="4"/>
  <c r="I62" i="3" l="1"/>
  <c r="I63" i="3" s="1"/>
  <c r="G63" i="3" s="1"/>
  <c r="H62" i="3"/>
  <c r="H59" i="3"/>
  <c r="H56" i="3"/>
  <c r="H55" i="3"/>
  <c r="H54" i="3"/>
  <c r="H50" i="3"/>
  <c r="H49" i="3"/>
  <c r="H46" i="3"/>
  <c r="H45" i="3"/>
  <c r="H44" i="3"/>
  <c r="I42" i="3"/>
  <c r="H42" i="3"/>
  <c r="I41" i="3"/>
  <c r="H41" i="3"/>
  <c r="I40" i="3"/>
  <c r="H40" i="3"/>
  <c r="I39" i="3"/>
  <c r="H39" i="3"/>
  <c r="I38" i="3"/>
  <c r="H38" i="3"/>
  <c r="I37" i="3"/>
  <c r="H37" i="3"/>
  <c r="H36" i="3"/>
  <c r="H35" i="3"/>
  <c r="I34" i="3"/>
  <c r="H34" i="3"/>
  <c r="I33" i="3"/>
  <c r="H33" i="3"/>
  <c r="H32" i="3"/>
  <c r="L24" i="3"/>
  <c r="I60" i="3" l="1"/>
  <c r="I57" i="3"/>
  <c r="H57" i="3" s="1"/>
  <c r="L28" i="3"/>
  <c r="M24" i="3"/>
  <c r="N24" i="3" s="1"/>
  <c r="I51" i="3"/>
  <c r="H63" i="3"/>
  <c r="I47" i="3"/>
  <c r="H47" i="3" s="1"/>
  <c r="G60" i="3" l="1"/>
  <c r="H60" i="3"/>
  <c r="C8" i="4" s="1"/>
  <c r="G51" i="3"/>
  <c r="H51" i="3"/>
  <c r="C6" i="4" s="1"/>
  <c r="G47" i="3"/>
  <c r="C5" i="4"/>
  <c r="C12" i="4"/>
  <c r="G57" i="3"/>
  <c r="E28" i="3"/>
  <c r="E27" i="3" s="1"/>
  <c r="F27" i="3" s="1"/>
  <c r="E26" i="3" l="1"/>
  <c r="F26" i="3" s="1"/>
  <c r="H29" i="3"/>
  <c r="C9" i="4" s="1"/>
  <c r="E25" i="3"/>
  <c r="F25" i="3" s="1"/>
  <c r="C7" i="4"/>
  <c r="F28" i="3"/>
  <c r="E24" i="3"/>
  <c r="F24" i="3" s="1"/>
</calcChain>
</file>

<file path=xl/sharedStrings.xml><?xml version="1.0" encoding="utf-8"?>
<sst xmlns="http://schemas.openxmlformats.org/spreadsheetml/2006/main" count="10067" uniqueCount="1726">
  <si>
    <t>PEDIDO</t>
  </si>
  <si>
    <t>FORNECEDOR</t>
  </si>
  <si>
    <t>ÁREA</t>
  </si>
  <si>
    <t xml:space="preserve">GERÊNCIA </t>
  </si>
  <si>
    <t>PROGRAMA</t>
  </si>
  <si>
    <t>ATENDE</t>
  </si>
  <si>
    <t>BENTO RODRIGUES</t>
  </si>
  <si>
    <t>FUNDACAO CENTRO BRASILEIRO DE PROT</t>
  </si>
  <si>
    <t>PROTEÇÃO E MONITORAMENTO DA BIODIVERSIDADE</t>
  </si>
  <si>
    <t>SOCIOAMBIENTAL</t>
  </si>
  <si>
    <t>DIRETORIA DE PROGRAMAS</t>
  </si>
  <si>
    <t>ATENDE PARCIAL</t>
  </si>
  <si>
    <t>NÃO ATENDE</t>
  </si>
  <si>
    <t>MARIANA A RIO DOCE</t>
  </si>
  <si>
    <t>ALELO SA</t>
  </si>
  <si>
    <t>CONTROLE FINANCEIRO DE INDENIZAÇÃO</t>
  </si>
  <si>
    <t>FINANCEIRO</t>
  </si>
  <si>
    <t>DIRETORIA PLANEJAMENTO E GESTÃO</t>
  </si>
  <si>
    <t>MG A ES</t>
  </si>
  <si>
    <t>PARACATU DE BAIXO</t>
  </si>
  <si>
    <t>NHC BRASIL CONSULTORES LTDA</t>
  </si>
  <si>
    <t>MANEJO DE REJEITOS</t>
  </si>
  <si>
    <t>DESENVOLVIMENTO SUSTENTÁVEL</t>
  </si>
  <si>
    <t>TRD LESTE</t>
  </si>
  <si>
    <t>J C LIMA E CIA LTDA</t>
  </si>
  <si>
    <t>INFRAESTRUTURA RIO DOCE</t>
  </si>
  <si>
    <t>OBRAS TERRITÓRIO MÉDIO, BAIXO, E FOZ RIO DOCE</t>
  </si>
  <si>
    <t>DIRETORIA ENGENHARIA E OBRAS</t>
  </si>
  <si>
    <t>TRD OESTE</t>
  </si>
  <si>
    <t>ECOSOFT CONSULTORIA E SOFTWARES AMB</t>
  </si>
  <si>
    <t>SIMPSON THACHER E BARTLETT LLP CONS</t>
  </si>
  <si>
    <t>COMPLIANCE E PROGRAMA DE INTEGRIDADE</t>
  </si>
  <si>
    <t>COMPLICE E AUDITORIA</t>
  </si>
  <si>
    <t>DIRETORIA PRESIDÊNCIA</t>
  </si>
  <si>
    <t>VAZ DE MELLO CONSULTORIA EM AVALIAC</t>
  </si>
  <si>
    <t>INFRAESTRUTURA BARRA LONGA</t>
  </si>
  <si>
    <t>ENGENHARIA OBRAS TERRITÓRIO MARIANA BARRA LONGA</t>
  </si>
  <si>
    <t>EMPRESA DE PESQUISA AGROPECUARIA DE</t>
  </si>
  <si>
    <t>RETOMADA AGROPECUÁRIA</t>
  </si>
  <si>
    <t>DESTRA DESENVOLVIMENTO MINERAL LTDA</t>
  </si>
  <si>
    <t>GISI</t>
  </si>
  <si>
    <t>CARTORIO DO 2 OFICIO DE NOTAS DE BE</t>
  </si>
  <si>
    <t>JURÍDICO CONSULTIVO</t>
  </si>
  <si>
    <t>GENERAL COUNSEL</t>
  </si>
  <si>
    <t>AECOM DO BRASIL LTDA</t>
  </si>
  <si>
    <t>RECUPERAÇÃO AMBIENTAL</t>
  </si>
  <si>
    <t>LEONARDO VIEIRA MORAIS 75984300630</t>
  </si>
  <si>
    <t>COMUNICAÇÃO INTEGRADA TERRITÓRIOS E EVENTOS</t>
  </si>
  <si>
    <t>COMUNICAÇÃO</t>
  </si>
  <si>
    <t>DIRETORIA DE RELAÇÕES INSTITUCIONAIS, COMUNICAÇÃO, DIÁLOGO E INTEGRAÇÃO</t>
  </si>
  <si>
    <t>SEIVA CONSULTORIA EM MEIO AMBIENTE</t>
  </si>
  <si>
    <t>NUCLEO PARCERIAS E AGENDA INTEGRADA</t>
  </si>
  <si>
    <t>RELACIONAMENTO INSTITUCIONAL</t>
  </si>
  <si>
    <t>ASSOCIACAO ESTADUAL DE DEFESA AMBIE</t>
  </si>
  <si>
    <t>GOVERNANCA INTERNA</t>
  </si>
  <si>
    <t>GOVERNANÇA</t>
  </si>
  <si>
    <t>MP SERVICOS E TRANSPORTES LTDA EPP</t>
  </si>
  <si>
    <t>SERVIÇOS ADMINISTRATIVOS</t>
  </si>
  <si>
    <t>EMPRESA BRASILEIRA DE ENGENHARIA E</t>
  </si>
  <si>
    <t>APLYSIA ASSESSORIA E CONSULTORIA</t>
  </si>
  <si>
    <t>AVALICON ENGENHARIA LTDA</t>
  </si>
  <si>
    <t>ATENDIMENTO DEMANDA JUR. E PEC.</t>
  </si>
  <si>
    <t>CONSTRUÇÃO FAMILIAR GESTEIRA</t>
  </si>
  <si>
    <t>MIL ARQUITETURA E CONSULTORIA LTDA</t>
  </si>
  <si>
    <t>ENGENHARIA PROGRAMAS</t>
  </si>
  <si>
    <t>ENGENHARIA OBRAS COMPLEMENTARES</t>
  </si>
  <si>
    <t>ICTS GLOBAL DO BRASIL LTDA</t>
  </si>
  <si>
    <t>OUVIDORIA</t>
  </si>
  <si>
    <t>LOCARES LOCACOES LTDA</t>
  </si>
  <si>
    <t>OBRAS COMPENSATÓRIAS</t>
  </si>
  <si>
    <t>ENGENHARIA, OBRAS TERRITÓRIO MARIANA E BL</t>
  </si>
  <si>
    <t>SRK CONSULTORES DO BRASIL LTDA</t>
  </si>
  <si>
    <t>ACP EIXOS PRIORITÁRIOS</t>
  </si>
  <si>
    <t>JURÍDICO CONTENCIOSO</t>
  </si>
  <si>
    <t>EPA ENGENHARIA DE PROTECAO AMBIENTA</t>
  </si>
  <si>
    <t>RIVA E BRESSANIM SOCIEDADE DE</t>
  </si>
  <si>
    <t>INDIGENAS</t>
  </si>
  <si>
    <t>POVOS TRADICIONAIS E INDÍGENAS</t>
  </si>
  <si>
    <t>ICOMED SAUDE E SEGURANCA DO TRABALH</t>
  </si>
  <si>
    <t>SAÚDE E SEGURANÇA</t>
  </si>
  <si>
    <t>International Union for Conservatio</t>
  </si>
  <si>
    <t>GAMATEL SISTEMAS LTDA EPP</t>
  </si>
  <si>
    <t>TECNOLOGIA</t>
  </si>
  <si>
    <t>TECNOLOGIA E SISTEMAS</t>
  </si>
  <si>
    <t>CONECTA MINAS TELECOM LTDA EPP</t>
  </si>
  <si>
    <t>LEXISNEXIS INFORMACOES E SISTEMAS E</t>
  </si>
  <si>
    <t>PERIODICAL TIME SERVICOS TECNICOS E</t>
  </si>
  <si>
    <t>REM.BENEF.ADM.PESSOAL E REL.TRAB</t>
  </si>
  <si>
    <t>GESTÃO DE PESSOAS</t>
  </si>
  <si>
    <t>COMPANHIA DE SANEAMENTO DE MINAS GE</t>
  </si>
  <si>
    <t>POVOS TRADICIONAIS E INDIGENAS</t>
  </si>
  <si>
    <t>Cartório do 2º Ofício de Notas - Co</t>
  </si>
  <si>
    <t>AVANTE ENGENHARIA E CONSULTORIA</t>
  </si>
  <si>
    <t>KPMG ASSESSORES LTDA</t>
  </si>
  <si>
    <t>COIMBRA E CHAVES SOCIEDADE DE</t>
  </si>
  <si>
    <t>JURIDICO CONTENCIOSO</t>
  </si>
  <si>
    <t>ECONSERVATION ESTUDOS E PROJETOS AM</t>
  </si>
  <si>
    <t>INFRAESTRUTURA LINHARES</t>
  </si>
  <si>
    <t>IN PRESS ASSESSORIA DE IMPRENSA E C</t>
  </si>
  <si>
    <t>COMUNICAÇÃO INSTITUCIONAL CONTEÚDOS E DIGITAL</t>
  </si>
  <si>
    <t>GEMA ARQUITETURA E URBANISMO LTDA</t>
  </si>
  <si>
    <t>CST MEDICINA DO TRABALHO LTDA ME</t>
  </si>
  <si>
    <t>ATLAS SERVICOS MEDICOS LTDA ME</t>
  </si>
  <si>
    <t>CASA DO ADUBO SA</t>
  </si>
  <si>
    <t>RESTAURAÇÃO FLORESTAL</t>
  </si>
  <si>
    <t>IMPRENSA E AGENCIA NOTICIAS</t>
  </si>
  <si>
    <t>ANCHIETA PULVERIZACOES LTDA ME</t>
  </si>
  <si>
    <t>ASSOCIACAO DOS MELIPONICULTORES DO</t>
  </si>
  <si>
    <t>ECONOMIA</t>
  </si>
  <si>
    <t>DESENVOLVIMENTO ECONÔMICO E SOCIAL</t>
  </si>
  <si>
    <t>VILAS BOAS LOPES E FRATTARI</t>
  </si>
  <si>
    <t>LOPES E MACHADO CONSULTORES ASSOCIA</t>
  </si>
  <si>
    <t>SIMEM ELEVADORES E TECNOLOGIA LTDA</t>
  </si>
  <si>
    <t>MARIANA CARTORIO DO REGISTRO DE</t>
  </si>
  <si>
    <t>ANDRADE SILVA ADVOGADOS</t>
  </si>
  <si>
    <t>JURIDICO SOCIOAMBIENTAL</t>
  </si>
  <si>
    <t>CANTARIA CONSERVACAO E RESTAURO LTD</t>
  </si>
  <si>
    <t>CULTURA</t>
  </si>
  <si>
    <t>INFRAESTRUTURA GV</t>
  </si>
  <si>
    <t>INSTITUTO PARA O DESENVOLVIMEN DE E</t>
  </si>
  <si>
    <t>SAPORE SA</t>
  </si>
  <si>
    <t>COMERCIO SILVESTRES LTDA ME</t>
  </si>
  <si>
    <t>CONSERVAÇÃO TERRESTRE</t>
  </si>
  <si>
    <t>HEUCALIPTOS IMUNIZACAO DE MADEIRA L</t>
  </si>
  <si>
    <t>ARCONTERM ENGENHARIA E CONSTRUCOES</t>
  </si>
  <si>
    <t>AQUARELA PAPELARIA E ARTIGOS EM GER</t>
  </si>
  <si>
    <t>MARCELO TOSTES ADVOGADOS ASSOCIADOS</t>
  </si>
  <si>
    <t>TECNOGERA LOCACAO E TRANSFORMACAO D</t>
  </si>
  <si>
    <t>PLANEJAMENTO E CTRL OBRAS RD</t>
  </si>
  <si>
    <t>DIRETORIA DE ENGENHARIA E OBRAS</t>
  </si>
  <si>
    <t>GOLDER ASSOCIATES BRASIL CONSULTORI</t>
  </si>
  <si>
    <t>LF COMERCIO INDUSTRIA E SERVICOS</t>
  </si>
  <si>
    <t>ADMINISTRATIVO REASSENTAMENTO</t>
  </si>
  <si>
    <t>FUNDACAO ESPIRITO SANTENSE DE TECNO</t>
  </si>
  <si>
    <t>RHAMA CONSULTORIA AMBIENTAL LTDA</t>
  </si>
  <si>
    <t>CANADA LOCADORA DE EQUIPAMENTOS LTD</t>
  </si>
  <si>
    <t>FABIANA DA CUNHA PEREIRA EPP</t>
  </si>
  <si>
    <t>BARRAL MJ CONSULTORES ASSOCIADOS</t>
  </si>
  <si>
    <t>RELACIONAMENTO INSTITUCIONAL CENTRAL</t>
  </si>
  <si>
    <t>CBC CONSTRUTORA BASE E COMERCIO</t>
  </si>
  <si>
    <t>CENTRO ALTERNATIVO DE FORMACAO POPU</t>
  </si>
  <si>
    <t>CEMIG DISTRIBUICAO SA</t>
  </si>
  <si>
    <t>PAO DE CASA COMERCIO E INDUSTRIA</t>
  </si>
  <si>
    <t>AUGUSTO DE PAULA DE SOUSA</t>
  </si>
  <si>
    <t>EBENEZER LOCADORA DE VEICULOS LTDA</t>
  </si>
  <si>
    <t>AMBIPAR ENVIRONMENTAL SOLUTIONS SOL</t>
  </si>
  <si>
    <t>JV EMPREENDIMENTOS LTDA</t>
  </si>
  <si>
    <t>AGRICULTURA ENGENHARIA GEOCIENCIAS</t>
  </si>
  <si>
    <t>R A R ESPACO DE CONVIVENCIA PARA ID</t>
  </si>
  <si>
    <t>PROTECAO SOCIAL</t>
  </si>
  <si>
    <t>EPC ENGENHARIA PROJETO CONSULTORIA</t>
  </si>
  <si>
    <t>MDGEO SERVICOS DE HIDROGEOLOGIA</t>
  </si>
  <si>
    <t>INSTITUTO EUVALDO LODI IEL ES</t>
  </si>
  <si>
    <t>TETRA TECH ENGENHARIA E CONSULTORIA</t>
  </si>
  <si>
    <t>LANCHONETE E PANIFICADORA COTTA</t>
  </si>
  <si>
    <t>TOMMASI ANALITICA LTDA</t>
  </si>
  <si>
    <t>MONITORAMENTO DA ÁGUA</t>
  </si>
  <si>
    <t>MSG ADD CONSULTORIA E GESTAO EMPRES</t>
  </si>
  <si>
    <t>ENGENHARIA REASSENTAMENTO</t>
  </si>
  <si>
    <t>MACHADO MEYER SENDACZ E OPICE</t>
  </si>
  <si>
    <t>ERG ENGENHARIA LTDA</t>
  </si>
  <si>
    <t>PLANTAR SANEAMENTO AMBIENTAL LTDA</t>
  </si>
  <si>
    <t>SAÚDE</t>
  </si>
  <si>
    <t>CONSTRUÇÃO FAMILIAR URBANO</t>
  </si>
  <si>
    <t>FUNDACAO DE APOIO AO DESENVOLVIMENT</t>
  </si>
  <si>
    <t>RETOMADA PESQUEIRA</t>
  </si>
  <si>
    <t>ASSOCIACAO PROFISSIONALIZANTE DO ME</t>
  </si>
  <si>
    <t>COMERCIAL WGM INDUSTRIA DE RACAO AN</t>
  </si>
  <si>
    <t>FACULDADE LATINO AMERICANA DE CIENC</t>
  </si>
  <si>
    <t>GOVERNANCA, CIF, CAMARAS TECNICAS</t>
  </si>
  <si>
    <t>TECNOHIDRO ENGENHARIA SAO PAULO</t>
  </si>
  <si>
    <t>ETICA SERVICOS DE ENGENHARIA LTDA</t>
  </si>
  <si>
    <t>PREFEITURA MUNICIPAL DE MARIANA</t>
  </si>
  <si>
    <t>SMCT CONSULTORIA E ENGENHARIA LTDA</t>
  </si>
  <si>
    <t>INSTITUTO EKOS BRASIL</t>
  </si>
  <si>
    <t>ORGANIZACAO COOPERATIVA DE TRAB SER</t>
  </si>
  <si>
    <t>PRAXIS RESTAURARTE CONSERVACAO E RE</t>
  </si>
  <si>
    <t>ALLEVANT ENGENHARIA E CONSULTORIA L</t>
  </si>
  <si>
    <t>ENECON SA ENGENHEIROS E ECONOMISTAS</t>
  </si>
  <si>
    <t>CONSTRUÇÃO FAMILIAR RURAL GESTEIRA</t>
  </si>
  <si>
    <t>HEUCALIPTOS INDUSTRIA E COMERCIO DE</t>
  </si>
  <si>
    <t>COOPERATIVA DO TRABALHADORES E TRAB</t>
  </si>
  <si>
    <t>VINA EQUIPAMENTOS E CONSTRUCOES</t>
  </si>
  <si>
    <t>SERVICO AUTONOMO DE AGUA E ESGOTO D</t>
  </si>
  <si>
    <t>CENTRO DE PESQUISAS AMBIENTAIS DO</t>
  </si>
  <si>
    <t>CONTRATAÇÃO E EMPREENDEDORISMO LOCAL</t>
  </si>
  <si>
    <t>ORGANIZACAO DAS NACOES UNIDAS PARA</t>
  </si>
  <si>
    <t>MCA AUDITORIA E GERENCIAMENTO</t>
  </si>
  <si>
    <t>DANONE LTDA</t>
  </si>
  <si>
    <t>FUNDACAO ARTHUR BERNARDES</t>
  </si>
  <si>
    <t>HIDROBR CONSULTORIA LTDA</t>
  </si>
  <si>
    <t>GALILEIA SERVICO AUTONOMO DE AGUA E</t>
  </si>
  <si>
    <t>TICKET SOLUCOES HDFGT SA</t>
  </si>
  <si>
    <t>ESPIRITO SANTO CENTRAIS ELETRICAS S</t>
  </si>
  <si>
    <t>LINEAR CONSTRUCOES LTDA EPP</t>
  </si>
  <si>
    <t>CADERODE MOVEIS PARA ESCRITORIO</t>
  </si>
  <si>
    <t>VIANA E OLIMPIO ADVOGADOS</t>
  </si>
  <si>
    <t>CENTRO POPULAR DE CULTURA E DESENVO</t>
  </si>
  <si>
    <t>EDUCAÇÃO</t>
  </si>
  <si>
    <t>FUNDACAO GERALDO PERLINGEIRO ABREU</t>
  </si>
  <si>
    <t>CENTRO INTEGRADO DE ESTUDOS E PROGR</t>
  </si>
  <si>
    <t>LUMIAR CONSULTORIA AMBIENTAL LTDA</t>
  </si>
  <si>
    <t>ASSOCIACAO MINEIRA DAS ESCOLAS FAMI</t>
  </si>
  <si>
    <t>BICHO DO MATO MEIO AMBIENTE LTDA</t>
  </si>
  <si>
    <t>SOCIEDADE DE INVESTIGACOES</t>
  </si>
  <si>
    <t>BOTELHO DE MESQUITA SOCIEDADE DE AD</t>
  </si>
  <si>
    <t>MEDICOES E CONTRATOS</t>
  </si>
  <si>
    <t>TAROBA ENGENHARIA E NEGOCIOS LTDA</t>
  </si>
  <si>
    <t>CONTACTO CONSULTORES ASSOCIADOS</t>
  </si>
  <si>
    <t>CANAIS DE RELACIONAMENTO</t>
  </si>
  <si>
    <t>DIÁLOGO E CANAIS DE RELACIONAMENTO</t>
  </si>
  <si>
    <t>WALM ENGENHARIA E TECNOLOGIA AMBIEN</t>
  </si>
  <si>
    <t>EMFLORA SERVICOS E EMPREENDIMENTOS</t>
  </si>
  <si>
    <t>H3M MEIO AMBIENTE E GEOTECNOLOGIA</t>
  </si>
  <si>
    <t>FRONTEIRA SUSTENTAVEL CONSULTORIA L</t>
  </si>
  <si>
    <t>LICENCIAMENTO CALHA DO RIO DOCE</t>
  </si>
  <si>
    <t>LICENCIAMENTO E MONIORAMENTO</t>
  </si>
  <si>
    <t>FERREIRA DOS SANTOS CONSULTORIA E G</t>
  </si>
  <si>
    <t>LABORURAL SERVICOS E EMPREENDIMENTO</t>
  </si>
  <si>
    <t>INSTITUTO ANTONIO ERNESTO DE SALVO</t>
  </si>
  <si>
    <t>TETRA MAIS CONSULTORIA LTDA EPP</t>
  </si>
  <si>
    <t>CURADORIA DE IMPACTOS</t>
  </si>
  <si>
    <t>CONSORCIO REASSENTAMENTO PARACATU</t>
  </si>
  <si>
    <t>CENTRO DE FORMACAO FRANCISCA VERAS</t>
  </si>
  <si>
    <t>FUNDACAO BRASILEIRA PARA O DESENVOL</t>
  </si>
  <si>
    <t>CBCCM CORPO DE BOMBEIROS CIVIL COMU</t>
  </si>
  <si>
    <t>INSTITUTO DE TECNOLOGIA E DESENVOLV</t>
  </si>
  <si>
    <t>PARTICIPAÇÃO E DESENVOLVIMENTO SOCIAL</t>
  </si>
  <si>
    <t>GEMMA VIAGENS E TURISMO LTDA EPP</t>
  </si>
  <si>
    <t>ENGELIG MONTAGEM E MANUTENCAO ELETR</t>
  </si>
  <si>
    <t>IESB GESTAO EMPRESARIAL LTDA ME</t>
  </si>
  <si>
    <t>GERÂNCIA DE PMO E GESTÃO ESTRATÉGICA</t>
  </si>
  <si>
    <t>GERÊNCIA DE PMO E GESTÃO ESTRATÉGICA</t>
  </si>
  <si>
    <t>B DE P CARVALHO ENTREGAS RAPIDAS ME</t>
  </si>
  <si>
    <t>EPROS ENGENHARIA PROJETOS E SUSTENT</t>
  </si>
  <si>
    <t>ALS AMBIENTAL LTDA</t>
  </si>
  <si>
    <t>CONSORCIO INTERMUNICIPAL MULTISSETO</t>
  </si>
  <si>
    <t>RELACIONAMENTO INST MARIANA BARRA LONG</t>
  </si>
  <si>
    <t>BIOAGRI AMBIENTAL LTDA</t>
  </si>
  <si>
    <t>FUNDACAO DE DESENVOLVIMENTO DA</t>
  </si>
  <si>
    <t>OBRAS TERRT MEDIO, BAIXO E FOZ</t>
  </si>
  <si>
    <t>TORRE COMUNICACAO E ESTRATEGIA LTDA</t>
  </si>
  <si>
    <t>BICHO DO MATO INSTITUTO DE PESQUISA</t>
  </si>
  <si>
    <t>FUNDACAO DE APOIO AO ENSINO PESQUIS</t>
  </si>
  <si>
    <t>FUNDACAO DE DESENVOLVIMENTO CIENTIF</t>
  </si>
  <si>
    <t>Prefeitura Municipal de Belo Horizo</t>
  </si>
  <si>
    <t>PACTO ADMINISTRADORA E CORRETORA DE</t>
  </si>
  <si>
    <t>FUNDACAO DE AMPARO A PESQUISA E INO</t>
  </si>
  <si>
    <t>CS DIAS PROJETOS E INSTALACOES ELET</t>
  </si>
  <si>
    <t>CENTRO DE FORMACAO MARIA OLINDA</t>
  </si>
  <si>
    <t>NUCLEO AVANCADO DE MEDICINA PREVENT</t>
  </si>
  <si>
    <t>COSTA NORTE COMERCIAL DE AGUA MINER</t>
  </si>
  <si>
    <t>CEPROL CONSULTORIA E ENGENHARIA DE</t>
  </si>
  <si>
    <t>COOPERATIVA CAMPONESA CENTRAL DE MI</t>
  </si>
  <si>
    <t>CHSS SERVICOS E LOCACAO DE VEICULOS</t>
  </si>
  <si>
    <t>Marcio Ambrosio Simoes</t>
  </si>
  <si>
    <t>MORAES PITOMBO ADVOGADOS</t>
  </si>
  <si>
    <t>Aparecida Helena Miranda Paiva Rodr</t>
  </si>
  <si>
    <t>Eustaquio Antonio Maximo Damasceno</t>
  </si>
  <si>
    <t>Heliton do Val Ramos</t>
  </si>
  <si>
    <t>Rene Sulfarindo Lima</t>
  </si>
  <si>
    <t>ASSOC DOS PESC E EXTRATIVISTAS E RE</t>
  </si>
  <si>
    <t>POVOS TRADICIONAIS</t>
  </si>
  <si>
    <t>NEO AXIA CONSULTORIA EM GESTAO LTDA</t>
  </si>
  <si>
    <t>FALECK MEDIACAO ARBITRAGEM E NEGOCI</t>
  </si>
  <si>
    <t>DIÁLOGO MARIANA</t>
  </si>
  <si>
    <t>Venicio Ferrari Martinelli</t>
  </si>
  <si>
    <t>REFRIGERACAO LINHARES LTDA ME</t>
  </si>
  <si>
    <t>BOXNET SERVICOS DE INFORMACOES LTDA</t>
  </si>
  <si>
    <t>Marcos Carneiro Drumond</t>
  </si>
  <si>
    <t>E LAW TECNOLOGIA SA</t>
  </si>
  <si>
    <t>FUNDACAO DE DESENV E INOVACAO AGRO</t>
  </si>
  <si>
    <t>EXPRESSAO SOCIOAMBIENTAL PESQUISA E</t>
  </si>
  <si>
    <t>PLURAL COOPERATIVA DE CONSULTORIA P</t>
  </si>
  <si>
    <t>REDE DE VALORIZACAO DE ITUETA PARA</t>
  </si>
  <si>
    <t>ASSOCIACAO HUMANA POVO PARA POVO</t>
  </si>
  <si>
    <t>PROGEN SA</t>
  </si>
  <si>
    <t>LABORATORIO PASTEUR FLEMING LTDA</t>
  </si>
  <si>
    <t>MENVER GESTAO EMPRESARIAL LTDA ME</t>
  </si>
  <si>
    <t>FREITAS CONSULTORIA E PROJETOS DE E</t>
  </si>
  <si>
    <t>IPE INSTITUTO DE PESQUISAS</t>
  </si>
  <si>
    <t>PEOPLE SOLUCOES TECNOLOGICAS LTDA</t>
  </si>
  <si>
    <t>Orlando Martinelli Ribeiro</t>
  </si>
  <si>
    <t>COOPERATIVA DE BENEF COMER E PREST</t>
  </si>
  <si>
    <t>THEMAG ENGENHARIA E GERENCIAMENTO</t>
  </si>
  <si>
    <t>MATHEUS BRAGA FERREIRA SILVA ME</t>
  </si>
  <si>
    <t>LOCTRANS ENGENHARIA LTDA ME</t>
  </si>
  <si>
    <t>Samuel Santos</t>
  </si>
  <si>
    <t>WORK PIX SOLUCOES EM IMAGENS EIRELI</t>
  </si>
  <si>
    <t>Helena Irany Fernandes da Silva Pae</t>
  </si>
  <si>
    <t>Geraldo Magela Soares</t>
  </si>
  <si>
    <t>ACCENTURE DO BRASIL LTDA</t>
  </si>
  <si>
    <t>BARRA LONGA PREFEITURA</t>
  </si>
  <si>
    <t>Decio Pinto Coelho</t>
  </si>
  <si>
    <t>PERINATAL SERVICOS MEDICOS LTDA</t>
  </si>
  <si>
    <t>NEXO CONSULTORIA LTDA</t>
  </si>
  <si>
    <t>MOORE NOVOCICLO GESTAO EMPRESARIAL</t>
  </si>
  <si>
    <t>CONTAD GERENCIAMENTO E SERVICOS LTD</t>
  </si>
  <si>
    <t>LUCIANO DOS SANTOS PEDROSO ME</t>
  </si>
  <si>
    <t>SALLES TRANSPORTES E LOGISTICA EIRE</t>
  </si>
  <si>
    <t>JVA CONSULTORIA AMBIENTAL EIRELI</t>
  </si>
  <si>
    <t>3D VIDEO E FOTO LTDA ME</t>
  </si>
  <si>
    <t>METODOLOGIA E GESTÃO</t>
  </si>
  <si>
    <t>SODEXO PASS DO BRASIL SERVICOS E CO</t>
  </si>
  <si>
    <t>Dejair Carlos Tinelli</t>
  </si>
  <si>
    <t>Ademir Carlos Tinelli</t>
  </si>
  <si>
    <t>SANDER LUIZ CALIARI</t>
  </si>
  <si>
    <t>DARLY SCARPATI GARCIA</t>
  </si>
  <si>
    <t>FABRICIO DE BARROS INACIO</t>
  </si>
  <si>
    <t>EDSON INACIO DA SILVA</t>
  </si>
  <si>
    <t>VANILDO CAPATIN</t>
  </si>
  <si>
    <t>MARIA DA GLORIA CALIARI RAFASKI</t>
  </si>
  <si>
    <t>Orly Wotkoski</t>
  </si>
  <si>
    <t>INSTITUTO TERRA</t>
  </si>
  <si>
    <t>META CENTRAL DE SERVICOS LTDA</t>
  </si>
  <si>
    <t>LSI ADMINISTRACAO E SERVICOS SA</t>
  </si>
  <si>
    <t>AZEVEDO SETTE ADVOGADOS ASSOCIADOS</t>
  </si>
  <si>
    <t>DP ASSESSORIA E SERVICOS LTDA EPP</t>
  </si>
  <si>
    <t>CERTISIGN CERTIFICADORA DIGITAL SA</t>
  </si>
  <si>
    <t>TRIBUTARIO</t>
  </si>
  <si>
    <t>INDAIA TURISMO E TRANSPORTES LTDA</t>
  </si>
  <si>
    <t>CONDOMINIO LAGUNA CENTER</t>
  </si>
  <si>
    <t>LAVO TA NOVO PRESTACAO DE SERVICOS</t>
  </si>
  <si>
    <t>Adalcio Rodrigues dos Santos</t>
  </si>
  <si>
    <t>Adao Ferreira Pinto</t>
  </si>
  <si>
    <t>Afonso Lopes Pinheiro</t>
  </si>
  <si>
    <t>Afranio Rodrigues de Souza Junior</t>
  </si>
  <si>
    <t>Aline Pinto Botelho</t>
  </si>
  <si>
    <t>Amadeu Alves de Souza</t>
  </si>
  <si>
    <t>Amauri Coimbra de Souza</t>
  </si>
  <si>
    <t>Anibal Ferreira Coimbra</t>
  </si>
  <si>
    <t>Antonio Joao Esteves</t>
  </si>
  <si>
    <t>Antonio Fantini</t>
  </si>
  <si>
    <t>Antônio Lopes da Silva</t>
  </si>
  <si>
    <t>Antonio Teixeira de Souza</t>
  </si>
  <si>
    <t>Belizario Cunha Melo</t>
  </si>
  <si>
    <t>Breno Guedes Magalhaes</t>
  </si>
  <si>
    <t>Bruno Soares</t>
  </si>
  <si>
    <t>Carlos Andre Pereira Sandes</t>
  </si>
  <si>
    <t>Edey Donizetti Teixeira</t>
  </si>
  <si>
    <t>Eduardo Lopes dos Santos</t>
  </si>
  <si>
    <t>Emerson Pereira Batista</t>
  </si>
  <si>
    <t>Erto Cezario de Lima</t>
  </si>
  <si>
    <t>Euzébio Caetano do Nascimento</t>
  </si>
  <si>
    <t>Fernando Antonio Ferreira</t>
  </si>
  <si>
    <t>Francisco de Assis Gomes Cirino</t>
  </si>
  <si>
    <t>Francisco  de Fatima Lisner Leal</t>
  </si>
  <si>
    <t>Genilson da Silva Dias</t>
  </si>
  <si>
    <t>Geraldo Antonio Coelho Braga</t>
  </si>
  <si>
    <t>Geraldo Coimbra</t>
  </si>
  <si>
    <t>Geraldo Ferreira Coimbra</t>
  </si>
  <si>
    <t>Guy Jose de Castro</t>
  </si>
  <si>
    <t>Ivan Flores de Azeredo</t>
  </si>
  <si>
    <t>Izaias Antonio da Silva</t>
  </si>
  <si>
    <t>Jairo Flores</t>
  </si>
  <si>
    <t>Joaquim Rodrigues da Cruz</t>
  </si>
  <si>
    <t>Jose Cubertino da Silva</t>
  </si>
  <si>
    <t>Jose Roberto Gomes</t>
  </si>
  <si>
    <t>Jose Simplicio de Souza</t>
  </si>
  <si>
    <t>Laudinei da Cunha Guedes</t>
  </si>
  <si>
    <t>Levy Coelho Braga</t>
  </si>
  <si>
    <t>Lucelia de Almeida Lopes</t>
  </si>
  <si>
    <t>Lucio Fabiano Pacheco</t>
  </si>
  <si>
    <t>Marcio Gleidson de Souza</t>
  </si>
  <si>
    <t>Marcolino Alves Pinto</t>
  </si>
  <si>
    <t>Maria de Lagrimas Rodrigues de Souz</t>
  </si>
  <si>
    <t>Maria Francisca da Silva</t>
  </si>
  <si>
    <t>Maria Luzia Ramalho</t>
  </si>
  <si>
    <t>Maria Sonia de Macedo</t>
  </si>
  <si>
    <t>Mauricio Cristo Ferreira</t>
  </si>
  <si>
    <t>Natalino Fantin</t>
  </si>
  <si>
    <t>Neuranda Maria Oliveira Silva</t>
  </si>
  <si>
    <t>Neuza Alves de Oliveira</t>
  </si>
  <si>
    <t>Nilton Felix da Silva</t>
  </si>
  <si>
    <t>Noellington Alves Soares</t>
  </si>
  <si>
    <t>Paulino Rodrigues da Cruz</t>
  </si>
  <si>
    <t>Reures Roberto do Nascimento</t>
  </si>
  <si>
    <t>Ronivon Gomes de Castro</t>
  </si>
  <si>
    <t>Salvador Pereira de Souza</t>
  </si>
  <si>
    <t>Salvenor Jose da Silva</t>
  </si>
  <si>
    <t>Sandra Dias de Araujo Camilo</t>
  </si>
  <si>
    <t>Sandra Francisca de Freitas Oliveir</t>
  </si>
  <si>
    <t>Olmede Celestino dos Santos</t>
  </si>
  <si>
    <t>Wagner Salvino Andrade</t>
  </si>
  <si>
    <t>Washington Martins da Costa</t>
  </si>
  <si>
    <t>Zelia da Costa Sousa</t>
  </si>
  <si>
    <t>ADONIAS BENTO</t>
  </si>
  <si>
    <t>ALMIRO BATISTA PINTO</t>
  </si>
  <si>
    <t>TPC TOLEDO PAOLIELLO PERPETUO PESSO</t>
  </si>
  <si>
    <t>HEIMANTON GUIDINE LOPES SERVICOS DE</t>
  </si>
  <si>
    <t>ADEILTON GOMES DA SILVA</t>
  </si>
  <si>
    <t>ANTONIO COSTA NETO</t>
  </si>
  <si>
    <t>ANTONIO NUNES NETO</t>
  </si>
  <si>
    <t>CELI FRANCISCA MACIEL</t>
  </si>
  <si>
    <t>DANIEL DELMASCHIO</t>
  </si>
  <si>
    <t>ESTHER GRYPP DE LIMA</t>
  </si>
  <si>
    <t>FRANCISCO ARAUJO DE SOUZA</t>
  </si>
  <si>
    <t>JOSE CARLOS DA SILVA</t>
  </si>
  <si>
    <t>Jose Francisco de Souza</t>
  </si>
  <si>
    <t>FUNDO ESTADUAL DE CIENCIA E</t>
  </si>
  <si>
    <t>LUCIO DE OLIVEIRA MATOS</t>
  </si>
  <si>
    <t>MARIA MADALENA DE OLIVEIRA ARAGOSO</t>
  </si>
  <si>
    <t>Ailton Camilo da Silva</t>
  </si>
  <si>
    <t>ALBER SAMPAIO RIBEIRO</t>
  </si>
  <si>
    <t>ANDREA GARCIA DE SOUSA POMAROLI</t>
  </si>
  <si>
    <t>ANTONIO CARLOS BLETES</t>
  </si>
  <si>
    <t>ARILDO GONCALVES CAMPOS</t>
  </si>
  <si>
    <t>BENEDITO CAPISTRANO PEREIRA NETO</t>
  </si>
  <si>
    <t>CARLOS ROBERTO PEREIRA</t>
  </si>
  <si>
    <t>Dario Martins Pereira</t>
  </si>
  <si>
    <t>EDELSON LUIZ ALEXANDRE</t>
  </si>
  <si>
    <t>EDILSON MACHADO</t>
  </si>
  <si>
    <t>EDIVALDO LOURES PEIXOTO</t>
  </si>
  <si>
    <t>ELI PEREIRA DA ROSA</t>
  </si>
  <si>
    <t>FRANCISCO PIRES DE SALES</t>
  </si>
  <si>
    <t>HELBERT SOARES</t>
  </si>
  <si>
    <t>IVO GONÇALVES DE OLIVEIRA</t>
  </si>
  <si>
    <t>JOAO BATISTA DE SOUZA</t>
  </si>
  <si>
    <t>JOAO FAUSTINO BRAZ</t>
  </si>
  <si>
    <t>JOAQUIM VENANCIO FRAGA</t>
  </si>
  <si>
    <t>JOSE DE OLIVEIRA FLOR</t>
  </si>
  <si>
    <t>JOSE FRANCISCO DE OLIVEIRA REIS</t>
  </si>
  <si>
    <t>JOSE FRANCISCO DE SOUZA FILHO</t>
  </si>
  <si>
    <t>JOSE LAFAETE DOS SANTOS</t>
  </si>
  <si>
    <t>JOSE MOURAO NETO</t>
  </si>
  <si>
    <t>JULIANA BARROS DIAS</t>
  </si>
  <si>
    <t>KELY CRISTINA SOARES NEVES DA COSTA</t>
  </si>
  <si>
    <t>MAGNO EUSTACHO PACHECO</t>
  </si>
  <si>
    <t>MARIA MAGALHAES DA SILVEIRA</t>
  </si>
  <si>
    <t>MARINALVO JACOB DA COSTA</t>
  </si>
  <si>
    <t>MARIO FRANCISCO DE ASSIS</t>
  </si>
  <si>
    <t>MAURICIO FRANCISCO DE SOUSA</t>
  </si>
  <si>
    <t>MAURO JACOB DA COSTA</t>
  </si>
  <si>
    <t>MESSIAS DE OLIVEIRA SOBRINHO</t>
  </si>
  <si>
    <t>NELSON FRANCISCO VAZ</t>
  </si>
  <si>
    <t>PAULO ELEUTERIO GOMES</t>
  </si>
  <si>
    <t>SELMY PABLIANO DA SILVA FILHO</t>
  </si>
  <si>
    <t>ASSOCIACAO CLUBE OSQUINDO</t>
  </si>
  <si>
    <t>CONSERVADORA PONTUAL FACILITIES &amp; G</t>
  </si>
  <si>
    <t>Teresa Cristina da Silva Pires</t>
  </si>
  <si>
    <t>VALDECY RUFINO</t>
  </si>
  <si>
    <t>WANDERLEI HELENO DA CUNHA</t>
  </si>
  <si>
    <t>ZENI ALVES LIMA</t>
  </si>
  <si>
    <t>José Milton Santos</t>
  </si>
  <si>
    <t>DELOITTE TOUCHE TOHMATSU CONSULTORE</t>
  </si>
  <si>
    <t>ADM CONTRATOS MEDIÇÕES</t>
  </si>
  <si>
    <t>ADMINISTRAÇÃO DE CONTRATOS</t>
  </si>
  <si>
    <t>SUPERMERCADO FMG LTDA EPP</t>
  </si>
  <si>
    <t>RE</t>
  </si>
  <si>
    <t>ADRIANA BIGATE DE OLIVEIRA CAMPOS</t>
  </si>
  <si>
    <t>AGNALDO DE OLIVEIRA</t>
  </si>
  <si>
    <t>AGUILAR ANTONIO LORENCINI</t>
  </si>
  <si>
    <t>ALBIMAR BREDA DA SILVA</t>
  </si>
  <si>
    <t>ALOISIO VARGAS DE OLIVEIRA</t>
  </si>
  <si>
    <t>ALTAIR ALMEIDA BENFICA</t>
  </si>
  <si>
    <t>AMERICO DA SILVA MORAIS</t>
  </si>
  <si>
    <t>ANA DO CARMO PERIM DADALTO</t>
  </si>
  <si>
    <t>ANDRE NOVENTA</t>
  </si>
  <si>
    <t>ANSELMO JOSE FERRAO</t>
  </si>
  <si>
    <t>BERENICE DE FREITAS DO NASCIMENTO</t>
  </si>
  <si>
    <t>BRAZ SALVADOR DRAGO</t>
  </si>
  <si>
    <t>CARLOS MEIRELES</t>
  </si>
  <si>
    <t>CELIO ALVES DE OLIVEIRA</t>
  </si>
  <si>
    <t>CLAUDIA CRISTINA BREDA TREICHEL</t>
  </si>
  <si>
    <t>DAVID COLODETTI</t>
  </si>
  <si>
    <t>EDILSON ANTONIO PANCIERI</t>
  </si>
  <si>
    <t>EDVAL LUIS GALLINI</t>
  </si>
  <si>
    <t>ERIVELTON BOLDRINI</t>
  </si>
  <si>
    <t>ESMERALDO PAIXÃO</t>
  </si>
  <si>
    <t>GERALDO EVARISTO ARRIVABENE</t>
  </si>
  <si>
    <t>INACIO GOTTARDO</t>
  </si>
  <si>
    <t>IVO LINO DE BARROS</t>
  </si>
  <si>
    <t>JAIR CELLIN</t>
  </si>
  <si>
    <t>JANDERSON AURICH</t>
  </si>
  <si>
    <t>JERRY ANTONIO GATTI</t>
  </si>
  <si>
    <t>JOAO AZEVEDO NETO</t>
  </si>
  <si>
    <t>JOAO BATISTA CASSIMIRO</t>
  </si>
  <si>
    <t>JOAO MAURICIO GONCALVES DAS CANDEIA</t>
  </si>
  <si>
    <t>JOCIMAR EMILIO GATTI</t>
  </si>
  <si>
    <t>JONAS ARIVABENE</t>
  </si>
  <si>
    <t>JOSE CARLOS PICOLI</t>
  </si>
  <si>
    <t>JOSE CLAUDECIR ALTOE</t>
  </si>
  <si>
    <t>Jose Luiz Custodio</t>
  </si>
  <si>
    <t>JOSE LUIZ MAURI</t>
  </si>
  <si>
    <t>JOSE ROBERTO VIMERCATI</t>
  </si>
  <si>
    <t>JOSE ROQUE FABRIS</t>
  </si>
  <si>
    <t>JOSMAR APARECIDO GATTI</t>
  </si>
  <si>
    <t>LEANDRO CASSARO</t>
  </si>
  <si>
    <t>LEONARDO KUSTER</t>
  </si>
  <si>
    <t>LEOTERIO ALTOE</t>
  </si>
  <si>
    <t>LUCIMAR MATAVELI VARGAS</t>
  </si>
  <si>
    <t>MARGARIDA LINO DOS REIS</t>
  </si>
  <si>
    <t>MARIA ODELENE CAMPO DALL ORTO</t>
  </si>
  <si>
    <t>MARIO LEANDRO FERREIRA DE FARIA</t>
  </si>
  <si>
    <t>NILTON MACIEL DE OLIVEIRA</t>
  </si>
  <si>
    <t>OLINDINO CORREA DIAS</t>
  </si>
  <si>
    <t>OSMAR GERALDO ALTOE</t>
  </si>
  <si>
    <t>OSVALDO JOSE JUSTINO</t>
  </si>
  <si>
    <t>PAULO FERREIRA DE SOUZA</t>
  </si>
  <si>
    <t>PAULO ROBERTO AZEVEDO CASSARO</t>
  </si>
  <si>
    <t>PEDRO PAULO PETRI</t>
  </si>
  <si>
    <t>ROQUE GATTI</t>
  </si>
  <si>
    <t>ROQUE VALENTIN PAIER</t>
  </si>
  <si>
    <t>SOLIMAR ARIVABENE</t>
  </si>
  <si>
    <t>TARCISIO ARIVABENE</t>
  </si>
  <si>
    <t>UELITON MARCELINO PEREIRA</t>
  </si>
  <si>
    <t>VALDEMIRO ARIVABENE</t>
  </si>
  <si>
    <t>VALENTIM ALTOE</t>
  </si>
  <si>
    <t>Adriano Marques da Silva</t>
  </si>
  <si>
    <t>Antonio Miguel Ribeiro de Castro</t>
  </si>
  <si>
    <t>Betania Soares Oliveira</t>
  </si>
  <si>
    <t>Carmem Machado Alves</t>
  </si>
  <si>
    <t>Clodoaldo Soares Teixeira</t>
  </si>
  <si>
    <t>Devair Ferreira da Costa</t>
  </si>
  <si>
    <t>Ivaldo Lopes de Oliveira</t>
  </si>
  <si>
    <t>Marcelo Caitano de Macedo</t>
  </si>
  <si>
    <t>Willington Voiron Alves Soares</t>
  </si>
  <si>
    <t>JOILSON SODRE</t>
  </si>
  <si>
    <t>PROGESYS ACTTIO LTDA EPP</t>
  </si>
  <si>
    <t>PLANEJAMENTO REASSENTAMENTOS</t>
  </si>
  <si>
    <t>PLANEJAMENTO E CONTROLE DOS REASSENTAMENTOS</t>
  </si>
  <si>
    <t>ASSOCIACAO CENTRO CULTURAL ELIZIARI</t>
  </si>
  <si>
    <t>EMANUEL FELIPE ALVES MATA DA CRUZ</t>
  </si>
  <si>
    <t>ANTONIO GOMES DA SILVA</t>
  </si>
  <si>
    <t>JUAREZ RUY BARBOSA</t>
  </si>
  <si>
    <t>LEONARDO PACHECO CARVALHO</t>
  </si>
  <si>
    <t>MARCOS ANTONIO DE ALMEIDA PIGORETTI</t>
  </si>
  <si>
    <t>Ervani Brasileiro de Souza</t>
  </si>
  <si>
    <t>Robson Geraldo da Silva</t>
  </si>
  <si>
    <t>Carlos Souza Carvalho</t>
  </si>
  <si>
    <t>Eduardo Luis Spadetto</t>
  </si>
  <si>
    <t>Iraci Ferreira Paula Rodrigues</t>
  </si>
  <si>
    <t>Joaquina Caetano de Freitas</t>
  </si>
  <si>
    <t>Maria de Lourdes Lopes da Silva</t>
  </si>
  <si>
    <t>Delzira Nazaro Calixto</t>
  </si>
  <si>
    <t>VISEL VIGILANCIA E SEGURANCA LTDA</t>
  </si>
  <si>
    <t>Genilson Teixeira de Souza</t>
  </si>
  <si>
    <t>Eva Clemente dos Santos</t>
  </si>
  <si>
    <t>Luiz Marcos Murta</t>
  </si>
  <si>
    <t>LEANDRO MATAVELI CORREIA</t>
  </si>
  <si>
    <t>AGRO PASTORIL NOVA CANAA LTDA ME</t>
  </si>
  <si>
    <t>OSMAR PASSAMANI</t>
  </si>
  <si>
    <t>FABIO ASTORI</t>
  </si>
  <si>
    <t>VALENTIN TAMANINI</t>
  </si>
  <si>
    <t>ISMAEL SERAFIN</t>
  </si>
  <si>
    <t>JOAO MANOEL FERREIRA</t>
  </si>
  <si>
    <t>JUSSARA SILVEIRA GALLO</t>
  </si>
  <si>
    <t>BRUNO LUIZ COMERIO</t>
  </si>
  <si>
    <t>MARIA DE FATIMA ARRIVABENE BONINSEN</t>
  </si>
  <si>
    <t>MITRA DIOCESANA DE COLATINA</t>
  </si>
  <si>
    <t>LAURO CASOTI</t>
  </si>
  <si>
    <t>PAULINO FAE</t>
  </si>
  <si>
    <t>TIAGO SALEZE</t>
  </si>
  <si>
    <t>Gilma Dias Pancieri</t>
  </si>
  <si>
    <t>VERONICA OLIVEIRA LIBERATO</t>
  </si>
  <si>
    <t>Deilson Rodrigues da Cruz</t>
  </si>
  <si>
    <t>HINNDELET SISTEMAS DE MONITORAMENTO</t>
  </si>
  <si>
    <t>Adilson da Silva Neto</t>
  </si>
  <si>
    <t>ANDREIA ANDRADE MORAES MASSENSINI</t>
  </si>
  <si>
    <t>CARLOS ROBERTO FRANCO</t>
  </si>
  <si>
    <t>FRANCISCO IRIO BARBOSA</t>
  </si>
  <si>
    <t>GABRIELA BARBOSA MANOEL</t>
  </si>
  <si>
    <t>GEORGE MAURI LOPES</t>
  </si>
  <si>
    <t>GERALDO BARBOSA FILHO</t>
  </si>
  <si>
    <t>HELIO FERREIRA COSTA</t>
  </si>
  <si>
    <t>JANAINA APARECIDA DE SOUZA</t>
  </si>
  <si>
    <t>JANLEROBES RODRIGUES DE SOUZA</t>
  </si>
  <si>
    <t>JOAO DA FONSECA</t>
  </si>
  <si>
    <t>JOAO FRANCISCO ANDRADE</t>
  </si>
  <si>
    <t>JOAO PAULO DE ANDRADE</t>
  </si>
  <si>
    <t>JOCELITO VIEIRA DE SOUSA</t>
  </si>
  <si>
    <t>JORGE FAUSTINO DE ANDRADE</t>
  </si>
  <si>
    <t>JOSE BRAZ CUPERTINO</t>
  </si>
  <si>
    <t>JOSE DE ANCHIETA ANDRADE ARAUJO</t>
  </si>
  <si>
    <t>JOSE MACHADO DE OLIVEIRA FILHO</t>
  </si>
  <si>
    <t>LUIZ ANTONIO DE SOUSA BARRETO</t>
  </si>
  <si>
    <t>LUIZ CARLOS CUPERTINO</t>
  </si>
  <si>
    <t>LUIZ SEBASTIAO FILHO</t>
  </si>
  <si>
    <t>MARCELO DE PAULA LANA</t>
  </si>
  <si>
    <t>MARIA DAS GRACAS PEREIRA OLIVEIRA</t>
  </si>
  <si>
    <t>MARIA NORBERTA DO NASCIMENTO</t>
  </si>
  <si>
    <t>MAURO GALVAO DOS SANTOS</t>
  </si>
  <si>
    <t>MOACIR DA SILVA FONSECA</t>
  </si>
  <si>
    <t>NAIR DAS GRACAS SILVA</t>
  </si>
  <si>
    <t>NIRCEIA APARECIDA DE ASSIS</t>
  </si>
  <si>
    <t>OSVALDIR SOARES</t>
  </si>
  <si>
    <t>OSWALDIR MARTINS</t>
  </si>
  <si>
    <t>PAULO MARTINIANO CUPERTINO</t>
  </si>
  <si>
    <t>PEDRO DE PAULA CAMPOS</t>
  </si>
  <si>
    <t>PEDRO ROBERTO DOS SANTOS</t>
  </si>
  <si>
    <t>RAFAEL DE ARAUJO</t>
  </si>
  <si>
    <t>ROBERTO CARLOS DE LANA</t>
  </si>
  <si>
    <t>RODRIGO FAUSTINO</t>
  </si>
  <si>
    <t>ROSA HELENA SOARES TEIXEIRA</t>
  </si>
  <si>
    <t>SEBASTIAO LOPES CUPERTINO</t>
  </si>
  <si>
    <t>SERGIO HENRIQUE VIANA MACIEL</t>
  </si>
  <si>
    <t>ETC COMUNICACAO EMPRESARIAL LTDA ME</t>
  </si>
  <si>
    <t>STEFANINI NETWORKING CONSULTORIA DE</t>
  </si>
  <si>
    <t>ROCKET TEC SISTEMAS ELETRONICOS LTD</t>
  </si>
  <si>
    <t>CP ASSESSORIA E CONSULTORIA EIRELI</t>
  </si>
  <si>
    <t>FUNDACAO DE AMPARO A PESQUISA DO ES</t>
  </si>
  <si>
    <t>Danielle Belechiano Chiste</t>
  </si>
  <si>
    <t>TRINA COMUNICACAO LTDA EPP</t>
  </si>
  <si>
    <t>ZEMLYA CONSULTORIA E SERVICOS DE SA</t>
  </si>
  <si>
    <t>ASSOCIACAO WYLINKA</t>
  </si>
  <si>
    <t>CONSÓRCIO REASSENTAMENTO PARACATU</t>
  </si>
  <si>
    <t>ELLO AMBIENTAL CONSULTORIA LTDA ME</t>
  </si>
  <si>
    <t>Davi Mello Marciel</t>
  </si>
  <si>
    <t>HUDSON ROBERTO BENFICA</t>
  </si>
  <si>
    <t>Laudecir Cassaro</t>
  </si>
  <si>
    <t>MARIA MARTA CASSIMIRO DE LAIA</t>
  </si>
  <si>
    <t>WANDERLEY PANCIERI</t>
  </si>
  <si>
    <t>AMBIPAR RESPONSE CONTROL ENVIRONMEN</t>
  </si>
  <si>
    <t>JC LIMA E CIA LTDA</t>
  </si>
  <si>
    <t>TRANSPORTES SANTANA EIRELI ME</t>
  </si>
  <si>
    <t>COMERCIAL VIVIAN LTDA ME</t>
  </si>
  <si>
    <t>ANTONIO GARAVINI E CIA LTDA</t>
  </si>
  <si>
    <t>L E D EMPREENDIMENTOS E SOLUCOES LT</t>
  </si>
  <si>
    <t>ANGEL FLY TURISMO LTDA</t>
  </si>
  <si>
    <t>CLAM ENGENHARIA LTDA</t>
  </si>
  <si>
    <t>Wilton Strutz Buss</t>
  </si>
  <si>
    <t>HORMIGON HECT ENGENHARIA LTDA</t>
  </si>
  <si>
    <t>HYUNDAI ELEVADORES DO BRASIL LTDA</t>
  </si>
  <si>
    <t>APAE ASSOCIACAO DOS PAIS E AMIGOS D</t>
  </si>
  <si>
    <t>ASSOCIACAO INDIGENA BAKAN</t>
  </si>
  <si>
    <t>Fabricia Fragoso Oliveira Fernandes</t>
  </si>
  <si>
    <t>Fernanda Lopes Cardoso</t>
  </si>
  <si>
    <t>CONSIREL CONSTRUTORA SILVEIRA E RES</t>
  </si>
  <si>
    <t>PARANGOLE MOBILIZACAO SOCIAL LTDA</t>
  </si>
  <si>
    <t>CONSTRUTORA LAGE E GOMES LTDA</t>
  </si>
  <si>
    <t>VIANA DE PAULA EMPREENDIMENTOS SOLU</t>
  </si>
  <si>
    <t>PACATU ASSESSORIA EM PROJETOS CULTU</t>
  </si>
  <si>
    <t>CONSERVADORA CANARIO LTDA</t>
  </si>
  <si>
    <t>TRANSCOTTA AGENCIA DE VIAGENS LTDA</t>
  </si>
  <si>
    <t>GAMARRA TECNOLOGIA LTDA ME</t>
  </si>
  <si>
    <t>GLOBAL CREDIT SISTEMAS LTDA</t>
  </si>
  <si>
    <t>INTELIGENCIA SUPRIMENTOS</t>
  </si>
  <si>
    <t>COMPRAS E INTELIGÊNCIA DE SUPRIMENTOS</t>
  </si>
  <si>
    <t>Marane Dias Muniz</t>
  </si>
  <si>
    <t>ALVAREZ E MARSAL CONSULTORIA EM ENG</t>
  </si>
  <si>
    <t>SUPPLY MIDIA TECNOLOGIA E SERVICOS</t>
  </si>
  <si>
    <t>EMERSON DE FREITAS SOCIEDADE INDIVI</t>
  </si>
  <si>
    <t>SOCIAL REASSENTAMENTO</t>
  </si>
  <si>
    <t>ALAN DA SILVA GONCALVES</t>
  </si>
  <si>
    <t>ALOISA HELENA DA SILVA</t>
  </si>
  <si>
    <t>Ana Paula dos Santos Gouvea</t>
  </si>
  <si>
    <t>Carlos Antonio Goncalves</t>
  </si>
  <si>
    <t>CRISTINA DE PAULA SOUZA</t>
  </si>
  <si>
    <t>GERALDA DE PAULA GONCALVES</t>
  </si>
  <si>
    <t>JOANA D'ARC PEREIRA DE SIQUEIRA</t>
  </si>
  <si>
    <t>JOAO CARLOS DA SILVA</t>
  </si>
  <si>
    <t>MARIA AUXILIADORA ROCHA MACHADO</t>
  </si>
  <si>
    <t>MARIA DAS DORES DE SOUZA</t>
  </si>
  <si>
    <t>JOAO CELIO FONSECA</t>
  </si>
  <si>
    <t>Geraldo Laerte da Silva Franco</t>
  </si>
  <si>
    <t>Afonso Camilo de Souza</t>
  </si>
  <si>
    <t>Thais Barbosa Ferreira Santos</t>
  </si>
  <si>
    <t>Dagmar Rigueira de Freitas Pinto</t>
  </si>
  <si>
    <t>Geraldo Magela Lopes</t>
  </si>
  <si>
    <t>Jose Marcio Souza Godoy</t>
  </si>
  <si>
    <t>Maria Lucia de Souza Silva</t>
  </si>
  <si>
    <t>Omar Lopes Duarte</t>
  </si>
  <si>
    <t>Roberto Martins Soares Filho</t>
  </si>
  <si>
    <t>Fatima Fernandes Caetano</t>
  </si>
  <si>
    <t>ADAO LIMA DE LANA</t>
  </si>
  <si>
    <t>ALEX RODRIGUES SOARES</t>
  </si>
  <si>
    <t>MIGUEL ANTONIO DOMENEGUETTE</t>
  </si>
  <si>
    <t>BLOCKAUTO TECNOLOGIA LTDA</t>
  </si>
  <si>
    <t>INSTITUTO ESTADUAL DE FLORESTAS</t>
  </si>
  <si>
    <t>ANJOS DA GUARDA SEGURANCA E VIGILAN</t>
  </si>
  <si>
    <t>CITEROL COMERCIO E INDUSTRIA DE TEC</t>
  </si>
  <si>
    <t>TRIVALE ADMINISTRACAO LTDA</t>
  </si>
  <si>
    <t>EPC GERENCIAMENTO DE EMPREENDIMENTO</t>
  </si>
  <si>
    <t>SALVADOR GAS LTDA</t>
  </si>
  <si>
    <t>QUALITY CONSULTORIA AMBIENTAL LTDA</t>
  </si>
  <si>
    <t>TRADUS B E B TRADUCOES LTDA EPP</t>
  </si>
  <si>
    <t>VETERINARIA INCONFIDENTES LTDA ME</t>
  </si>
  <si>
    <t>ALEXANDRE JOSE SANTOS ME</t>
  </si>
  <si>
    <t>TELSAN ENGENHARIA E SERVICOS SA</t>
  </si>
  <si>
    <t>MARIA DE FATIMA FONSECA DA SILVA</t>
  </si>
  <si>
    <t>BDO RCS AUDITORES INDEPENDENTES SOC</t>
  </si>
  <si>
    <t>SECRETARIA DE ESTADO DE TRABALHO,AS</t>
  </si>
  <si>
    <t>TRANSPORTE MARIANA ENCOMENDA URGENT</t>
  </si>
  <si>
    <t>VIEIRA E MARQUES SERVICOS DE INFORM</t>
  </si>
  <si>
    <t>ECOLOGY AND ENVIRONMENT DO BRASIL</t>
  </si>
  <si>
    <t>SETE SOLUCOES E TECNOLOGIA AMBIENTA</t>
  </si>
  <si>
    <t>LOCACAO DE SANITARIOS ALVES E CIA L</t>
  </si>
  <si>
    <t>CONSORCIO PROGEO AS</t>
  </si>
  <si>
    <t>MURICI MAQUINAS E EQUIPAMENTOS LTDA</t>
  </si>
  <si>
    <t>TRIXE E WPB CONSULTORIA E ASSESSORI</t>
  </si>
  <si>
    <t>AEC CENTRO DE CONTATOS SA</t>
  </si>
  <si>
    <t>TAVARES GAS LTDA</t>
  </si>
  <si>
    <t>EBJ ASSESSORIA E GERENCIAMENTO AMBI</t>
  </si>
  <si>
    <t>AYRES RIBEIRO ADVOGADOS SOCIEDADE D</t>
  </si>
  <si>
    <t>DINAMICA ADMINISTRADORA DE HOTEIS L</t>
  </si>
  <si>
    <t>HOTEL SOORETAMA EIRELI</t>
  </si>
  <si>
    <t>Luiz Carlos do Amaral</t>
  </si>
  <si>
    <t>ANTONIO DE PADUA CARVALHO FILHO</t>
  </si>
  <si>
    <t>H S SOLUCOES ELETRICAS E EMPREENDIM</t>
  </si>
  <si>
    <t>PRESTAR PRESTACAO DE SERVICOS LTDA</t>
  </si>
  <si>
    <t>GERALDO H CORREA ME</t>
  </si>
  <si>
    <t>KAREN TEMPONI DOS SANTOS</t>
  </si>
  <si>
    <t>LEANDRO MOREIRA DE SOUZA 0594617669</t>
  </si>
  <si>
    <t>LORD DRONE TECNOLOGIA LTDA</t>
  </si>
  <si>
    <t>PLANEJAMENTO E GESTÃO</t>
  </si>
  <si>
    <t>PIM AFE</t>
  </si>
  <si>
    <t>MAGALHAES SILVA CONFECCOES LTDA EPP</t>
  </si>
  <si>
    <t>GRUN HAUS SOLUCOES SUSTENTAVEIS</t>
  </si>
  <si>
    <t>CENTRO SOCIAL RECONSTRUIR A VIDA DO</t>
  </si>
  <si>
    <t>Ewerly Alves Amorim</t>
  </si>
  <si>
    <t>Dulce Honorata de Souza</t>
  </si>
  <si>
    <t>Marcelo Dutra Rosa</t>
  </si>
  <si>
    <t>AIRTON PAULO GONCALVES</t>
  </si>
  <si>
    <t>Jose Sebastiao Pedro</t>
  </si>
  <si>
    <t>CONSTRUTORA SECULO XXI LTDA</t>
  </si>
  <si>
    <t>JOSE FERREIRA DE RESENDE</t>
  </si>
  <si>
    <t>CUSTOM SOLUTIONS LTDA</t>
  </si>
  <si>
    <t>LABORATORIO KLETT DE ANALISES CLINI</t>
  </si>
  <si>
    <t>Maria Helena Valadares</t>
  </si>
  <si>
    <t>CIENTEC AMBIENTAL COMERCIO SOFTWARE</t>
  </si>
  <si>
    <t>JOAO LIMA DA SILVA 27163008520 ME</t>
  </si>
  <si>
    <t>Jan Keleson Remidio Martins</t>
  </si>
  <si>
    <t>SIMONE ROCHA VALENTE PINTO</t>
  </si>
  <si>
    <t>DIREITOS HUMANOS</t>
  </si>
  <si>
    <t>PROJETO HEXAGONO CONSULTORIA E ENGE</t>
  </si>
  <si>
    <t>BRASOFTWARE INFORMATICA LTDA</t>
  </si>
  <si>
    <t>Carlos Alberto Falcão dos Santos</t>
  </si>
  <si>
    <t>BHS SOLUCOES DIGITAIS LTDA</t>
  </si>
  <si>
    <t>Wellington Iybatatupa de Lima Ferre</t>
  </si>
  <si>
    <t>Roberto Carlos Whera Silveira</t>
  </si>
  <si>
    <t>Aline Florencio Rodrigues Elisiario</t>
  </si>
  <si>
    <t>Alcelio Carlos</t>
  </si>
  <si>
    <t>ASSOCIACAO INDIGENA TUPINIQUIM</t>
  </si>
  <si>
    <t>Maria Irene de Oliveira Santos</t>
  </si>
  <si>
    <t>ASSOCIACAO INDIGENA TUPINIKIM</t>
  </si>
  <si>
    <t>Josenita de Souza Pego</t>
  </si>
  <si>
    <t>Pedro da Silva</t>
  </si>
  <si>
    <t>Marcelo Oliveira da Silva</t>
  </si>
  <si>
    <t>Antonio Carvalho</t>
  </si>
  <si>
    <t>Edson de Souza Pego</t>
  </si>
  <si>
    <t>Gilcimar Benedito Oliveira</t>
  </si>
  <si>
    <t>ASSOCIACAO TUPINIKIM GUARANY</t>
  </si>
  <si>
    <t>ASSOCIACAO INDIGENA TUPINIKIM DE CA</t>
  </si>
  <si>
    <t>ALVAREZ E MARSAL DISPUTAS E INVESTI</t>
  </si>
  <si>
    <t>AUDITORIA E CONTROLES INTERNOS</t>
  </si>
  <si>
    <t>Luiz Alberto Miorini</t>
  </si>
  <si>
    <t>COMERCIAL JORC LTDA</t>
  </si>
  <si>
    <t>CLAUDIO ALVES DA SILVA</t>
  </si>
  <si>
    <t>STOCKTOTAL TELECOMUNICACOES LTDA</t>
  </si>
  <si>
    <t>RAC ENGENHARIA E SOLUCOES AMBIENTAI</t>
  </si>
  <si>
    <t>SSA SOLUCOES LTDA</t>
  </si>
  <si>
    <t>DIGITAL PIXEL DESENVOLVIMENTO WEB L</t>
  </si>
  <si>
    <t>SERMAVIL LOCACAO E MONTAGENS LTDA</t>
  </si>
  <si>
    <t>Antonio Marcos Teixeiras</t>
  </si>
  <si>
    <t xml:space="preserve"> Joao Irias de Paula</t>
  </si>
  <si>
    <t>BRENO TRINDADE CHELONI</t>
  </si>
  <si>
    <t>JENICE DO CARMO TEIXEIRA SILVA</t>
  </si>
  <si>
    <t>MARILDA PIRES VIEIRA MACIEL</t>
  </si>
  <si>
    <t>MARIA JOSE SOARES FERREIRA</t>
  </si>
  <si>
    <t>CONCRELONGO SERVICOS DE CONCRETAGEM</t>
  </si>
  <si>
    <t>ASSOCIACAO COMUNITARIA DE DES DESPO</t>
  </si>
  <si>
    <t>ASSOCIACAO COMUNITARIA PETRINA GOME</t>
  </si>
  <si>
    <t>Edniz Jose Reis</t>
  </si>
  <si>
    <t>Luis Fabiano dos Santos</t>
  </si>
  <si>
    <t>Jose Rosario de Castro Souza</t>
  </si>
  <si>
    <t>Patrícia Gomes Barbosa</t>
  </si>
  <si>
    <t>Maria Rodrigues dos Santos</t>
  </si>
  <si>
    <t>ECOAR MONITORAMENTO AMBIENTAL LTDA</t>
  </si>
  <si>
    <t>Danilo Malaquias Silva</t>
  </si>
  <si>
    <t>Evaldo Neres Santos</t>
  </si>
  <si>
    <t>Jorge de Souza Lima</t>
  </si>
  <si>
    <t>Marcio Pinheiro Santos</t>
  </si>
  <si>
    <t>Maria Lucia Busatto Durao</t>
  </si>
  <si>
    <t>Michel Salume</t>
  </si>
  <si>
    <t>Ramiro Germano dos Reis</t>
  </si>
  <si>
    <t>Rosalia Brandao Amarante</t>
  </si>
  <si>
    <t>Veronica Dias de Lima</t>
  </si>
  <si>
    <t>Zilda Garcia de Lima Souza</t>
  </si>
  <si>
    <t>ANTONIO JOSE MARTINS FILHO</t>
  </si>
  <si>
    <t>CLAUDIO ANTONIO TEIXEIRA</t>
  </si>
  <si>
    <t>VIES DESIGN LTDA</t>
  </si>
  <si>
    <t>N S CONSULTORIA E EMPREENDIMENTOS C</t>
  </si>
  <si>
    <t>MOISES FREIRE ADVOCACIA</t>
  </si>
  <si>
    <t>FUNDIÁRIO</t>
  </si>
  <si>
    <t>AT KEARNEY CONSULTORIA DE GESTAO EM</t>
  </si>
  <si>
    <t>MARIA FRANCO FAUSTINO</t>
  </si>
  <si>
    <t>FUNDO DE ACELERACAO PARA O DESENVOL</t>
  </si>
  <si>
    <t>JOSE ROBERTO PARADELA</t>
  </si>
  <si>
    <t>LUCINEI MARQUES DA SILVA</t>
  </si>
  <si>
    <t>ARMAZEM E MERCEARIA SANTANA LTDA ME</t>
  </si>
  <si>
    <t>MAGALY APARECIDA SOARES LADEIRA</t>
  </si>
  <si>
    <t>Gleyter Siqueira Pereira</t>
  </si>
  <si>
    <t>DUALBASE TECNOLOGIA ELETRONICA LTDA</t>
  </si>
  <si>
    <t>EMALTO USINAGEM E TRATAMENTO ANTICO</t>
  </si>
  <si>
    <t>SERVICO AUTONOMO DE</t>
  </si>
  <si>
    <t>LOJA DO FAZENDEIRO LTDA</t>
  </si>
  <si>
    <t>ALEXANDRE PATROCINIO DE ALMEIDA</t>
  </si>
  <si>
    <t>HELIO VIEIRA JUNIOR</t>
  </si>
  <si>
    <t>CARLOS FIALHO DE REZENDE</t>
  </si>
  <si>
    <t>MARIA JOSE TEIXEIRA VALENTE</t>
  </si>
  <si>
    <t>DIEGO FERREIRA DE OLIVEIRA</t>
  </si>
  <si>
    <t>ILDA ISABEL BRAGA MARTINS</t>
  </si>
  <si>
    <t>GERALDO LORENCO DA CONCEICAO</t>
  </si>
  <si>
    <t>ALEXANDRE TEIXEIRA LOPES</t>
  </si>
  <si>
    <t>HELVECIO MARTINS</t>
  </si>
  <si>
    <t>JOSE FELICIANO DE ARRUDA</t>
  </si>
  <si>
    <t>LAURA ROGERIA SANTOS E OLIVEIRA</t>
  </si>
  <si>
    <t>JOSE CUPERTINO DE AQUINO</t>
  </si>
  <si>
    <t>JOSE GERALDO</t>
  </si>
  <si>
    <t>JOSE VICENTE SABEL DE OLIVEIRA</t>
  </si>
  <si>
    <t>ASSOCIACAO AMIGOS DA JUSTICA CIDADA</t>
  </si>
  <si>
    <t>HELDER JOAO GOUVEIA MARTINO</t>
  </si>
  <si>
    <t>WALTAIR FIRMINO DOS SANTOS</t>
  </si>
  <si>
    <t>JOSE REINALDO GOMIDE DE PAIVA</t>
  </si>
  <si>
    <t>REVELINO HENRIQUE DE LANA</t>
  </si>
  <si>
    <t>AMOC ASSOCIACAO DE MORADORES DO BAI</t>
  </si>
  <si>
    <t>ASSOCIACAO DE ESPORTES MDB</t>
  </si>
  <si>
    <t>ASSOCIACAO INDIGENA TUPINIQUIM E</t>
  </si>
  <si>
    <t>Odair Jose de Sousa  Pereira</t>
  </si>
  <si>
    <t>RODRIGO FREITAS ANDRADE</t>
  </si>
  <si>
    <t>Ivanete Ivania dos Santos</t>
  </si>
  <si>
    <t>TORNEAMENTOS MARIANA LTDA</t>
  </si>
  <si>
    <t>Jose Joao Madalena</t>
  </si>
  <si>
    <t>Eliane Alves de Lima</t>
  </si>
  <si>
    <t>ELPIDIO BRAGA MARTINS</t>
  </si>
  <si>
    <t>FRANCISCO CARDOSO</t>
  </si>
  <si>
    <t>GERALDO VITOR TEIXEIRA FILHO</t>
  </si>
  <si>
    <t>GERSON FERNANDO VIEIRA</t>
  </si>
  <si>
    <t>WILSON MOREIRA FILHO</t>
  </si>
  <si>
    <t>Arenildson Barros Miranda</t>
  </si>
  <si>
    <t>Eduardo Pereira Bastos</t>
  </si>
  <si>
    <t>Eduardo Rodrigues Coelho</t>
  </si>
  <si>
    <t>Fausto Vargas Gloria Junior</t>
  </si>
  <si>
    <t>Jaime Balbino da Silva</t>
  </si>
  <si>
    <t>José do Carmo dos Santos</t>
  </si>
  <si>
    <t>Jose Luiz Pessoti</t>
  </si>
  <si>
    <t>Leda Marcia Lemos Luz</t>
  </si>
  <si>
    <t>Luiz Gonzaga Alvim Ambrosio</t>
  </si>
  <si>
    <t>MARIA CELIA ALBINO DE ANDRADE</t>
  </si>
  <si>
    <t>Neuza da Silva Oliveira</t>
  </si>
  <si>
    <t>Renato Henrique de Vasconcellos</t>
  </si>
  <si>
    <t>Rosa Lucia Francisca</t>
  </si>
  <si>
    <t>Rosilma Cassim Pessoti</t>
  </si>
  <si>
    <t>Rozimar Pinheiro de Barros</t>
  </si>
  <si>
    <t>Sergio Antonio Calhau Teixeira</t>
  </si>
  <si>
    <t>Ubirajara Valentim Monteiro</t>
  </si>
  <si>
    <t>Waltamir Amancio Carreiro</t>
  </si>
  <si>
    <t>Jose Setembrino Lopes Filho</t>
  </si>
  <si>
    <t>Agnaldo Lourivaldo da Silva</t>
  </si>
  <si>
    <t>Geralda das Dores da Silva</t>
  </si>
  <si>
    <t>EMANOEL PEREIRA BARRETO</t>
  </si>
  <si>
    <t>Fabiano Alves de Moura</t>
  </si>
  <si>
    <t>CARLOS ALBERTO LIMA CARNEIRO</t>
  </si>
  <si>
    <t>EDWIN AGRIZI FRISSO ME</t>
  </si>
  <si>
    <t>Ricardo Fernandes Leao</t>
  </si>
  <si>
    <t>INSTITUTO NOSSO LAR</t>
  </si>
  <si>
    <t>Valeriana Gomes de Sousa</t>
  </si>
  <si>
    <t>GEO PIXEL GEOTECNOLOGIAS CONSULTORI</t>
  </si>
  <si>
    <t>FIGUEIREDO WERKEMA E COIMBRA ADVOGA</t>
  </si>
  <si>
    <t>Thiago Antonio da Silva Santos</t>
  </si>
  <si>
    <t>Edilene dos Santos Costa</t>
  </si>
  <si>
    <t>Odete Almeida de Moura</t>
  </si>
  <si>
    <t>Maria José Barbosa Morais</t>
  </si>
  <si>
    <t>Nelson Antônio Mourão Barroso</t>
  </si>
  <si>
    <t>Davyla Mistyca Magalhães do Carmo</t>
  </si>
  <si>
    <t>Geraldo José Coelho</t>
  </si>
  <si>
    <t>PADARIA E CONFEITARIA CARNEIRO LTDA</t>
  </si>
  <si>
    <t>Zunara Cremasco Tavares</t>
  </si>
  <si>
    <t>Romildo Vello Cremasco Tavares</t>
  </si>
  <si>
    <t>Adair Vitorino de Laia</t>
  </si>
  <si>
    <t>Eduardo Cremasco Tavares</t>
  </si>
  <si>
    <t>Odilon Jacy Milagres Fontes</t>
  </si>
  <si>
    <t>Maria da Penha Teixeira Ferreira</t>
  </si>
  <si>
    <t>Jose Alencar da Silva</t>
  </si>
  <si>
    <t>Pedro Inacio Rodrigues</t>
  </si>
  <si>
    <t>Luciane Souza Barbosa Holz</t>
  </si>
  <si>
    <t>Marcio de Oliveira Rosa</t>
  </si>
  <si>
    <t>Alvaro Santo Loss Pinto</t>
  </si>
  <si>
    <t>Jose Roberto de Almeida Carvalho</t>
  </si>
  <si>
    <t>Elma Rodrigues de Vasconcellos Teix</t>
  </si>
  <si>
    <t>Maria Elena Ramos de Lima</t>
  </si>
  <si>
    <t>PROSAS TECNOLOGIA SOCIAL LTDA ME</t>
  </si>
  <si>
    <t>COMPRAS SOCIOECONÔMICO E CORPORATIVO</t>
  </si>
  <si>
    <t>Guilherme Martins Carneiro</t>
  </si>
  <si>
    <t>COLNORTE COLETA DE RESIDUOS LTDA</t>
  </si>
  <si>
    <t>JOSÉ LUIZ EUSÉBIO DA COSTA</t>
  </si>
  <si>
    <t>B G CORGOSINHO SERVICOS DE</t>
  </si>
  <si>
    <t>VANESSA RIBEIRO ORLANDINI EIRELI</t>
  </si>
  <si>
    <t>ASSOCIACAO CENTRO DE INFORMACAO E A</t>
  </si>
  <si>
    <t>Elisabete Moreira Dias</t>
  </si>
  <si>
    <t>Bruno Pereira de Oliveira</t>
  </si>
  <si>
    <t>Lucia Martins Pereira</t>
  </si>
  <si>
    <t>Maria Elizabete Pereira Guedes</t>
  </si>
  <si>
    <t>Maria das Dores Goncalves Coelho</t>
  </si>
  <si>
    <t>MLB BATISTA PADARIA SKIPS</t>
  </si>
  <si>
    <t>Aécio Galdino dos santos</t>
  </si>
  <si>
    <t>UNIDAS SA</t>
  </si>
  <si>
    <t>OLIVEIRA COMERCIO E SERVICOS DE CON</t>
  </si>
  <si>
    <t>NORTE MINAS COMERCIAL LTDA</t>
  </si>
  <si>
    <t>FERNANDO DE ALMEIDA MARTINS</t>
  </si>
  <si>
    <t>HERLI DE OLIVEIRA</t>
  </si>
  <si>
    <t>Ronaldo de Souza Ribeiro</t>
  </si>
  <si>
    <t>Maria da Conceicao Ramos</t>
  </si>
  <si>
    <t>EMERCIO JOSE BERNARDES</t>
  </si>
  <si>
    <t>CONSELHO REGIONAL DE ENGENHARIA E A</t>
  </si>
  <si>
    <t>IRRIZOM IRRIGACAO ZONA DA MATA LTDA</t>
  </si>
  <si>
    <t>BH GIRO DISTRIBUIDORA DE ALIMENTOS</t>
  </si>
  <si>
    <t>AMBIENCIA AGROPECUARIA SUSTENTAVEL</t>
  </si>
  <si>
    <t>BIACNHI E ROLIM LTDA ME</t>
  </si>
  <si>
    <t>ELIAS CONSTRUCOES E SERVICOS EIRELI</t>
  </si>
  <si>
    <t>AAB REPAROS E ACABAMENTOS LTDA ME</t>
  </si>
  <si>
    <t>RECANTO DO ANIMAL COMERCIO DE RACOE</t>
  </si>
  <si>
    <t>AMAURI FERREIRA LANA</t>
  </si>
  <si>
    <t>Carlos Roberto Gonçalves</t>
  </si>
  <si>
    <t>Agnaldo Vaz de Carvalho</t>
  </si>
  <si>
    <t>Amilton Silva</t>
  </si>
  <si>
    <t>Jorge Ildefonso dos Santos</t>
  </si>
  <si>
    <t>Miguelito Teixeira de Souza</t>
  </si>
  <si>
    <t>Altamiro Rodrigues do Carmo</t>
  </si>
  <si>
    <t>Izaias Lino do Nascimento</t>
  </si>
  <si>
    <t>Joao dos Reis Filho</t>
  </si>
  <si>
    <t>Juracy Ribeiro Prado Cavalcante</t>
  </si>
  <si>
    <t>Maria Aparecida Teles da Silva</t>
  </si>
  <si>
    <t>Adelir Gonçalves</t>
  </si>
  <si>
    <t>Jonas dos Reis</t>
  </si>
  <si>
    <t>Jaqueline Patrocinio de Oliveira</t>
  </si>
  <si>
    <t>Jose Jacinto Araujo Martins</t>
  </si>
  <si>
    <t>Paulo Rocha dos Anjos</t>
  </si>
  <si>
    <t>Adriano Fagundes Ventura</t>
  </si>
  <si>
    <t>Analia Goncalves Ferreira</t>
  </si>
  <si>
    <t>Antonio Cupertino Neto</t>
  </si>
  <si>
    <t>Edmilson Goncalves</t>
  </si>
  <si>
    <t>Ednaldo Dias Pacheco</t>
  </si>
  <si>
    <t>Felisberto Dias Nunes Leite</t>
  </si>
  <si>
    <t>Francisco Goncalves Neto</t>
  </si>
  <si>
    <t>Francisco Goncalves Rodrigues Filho</t>
  </si>
  <si>
    <t>Natalino Anastacio de Paula</t>
  </si>
  <si>
    <t>Romero de Freitas Lima</t>
  </si>
  <si>
    <t>Gilson de Carvalho Nunes</t>
  </si>
  <si>
    <t>Leandro Ventura Guimarães</t>
  </si>
  <si>
    <t>Eloy Avelino Junior</t>
  </si>
  <si>
    <t>Amarildo Goncalves Guimaraes</t>
  </si>
  <si>
    <t>Aracely Maria dos Santos</t>
  </si>
  <si>
    <t>Bruno Cardoso Pereira Gloria</t>
  </si>
  <si>
    <t>Devair Lourenco da Silva</t>
  </si>
  <si>
    <t>Iduina de Assis Rodrigues</t>
  </si>
  <si>
    <t>Itamar Oliveira Silva</t>
  </si>
  <si>
    <t>Jose Carlos Ferreira</t>
  </si>
  <si>
    <t>Josue Alves Pereira</t>
  </si>
  <si>
    <t>Luiz Eugenio de Souza</t>
  </si>
  <si>
    <t>Pedro Lourenco</t>
  </si>
  <si>
    <t>Cleriomarcio Rodrigues</t>
  </si>
  <si>
    <t>Vicente de Paula da Silveira</t>
  </si>
  <si>
    <t>Orfani Pereira de Souza Junior</t>
  </si>
  <si>
    <t>Elizangela Alves Pereira</t>
  </si>
  <si>
    <t>Amilton Goncalves Rodrigues</t>
  </si>
  <si>
    <t>Erminio Ton</t>
  </si>
  <si>
    <t>Jose Alves Lourenco</t>
  </si>
  <si>
    <t>Julinha Barros Carneiro</t>
  </si>
  <si>
    <t>Joel Pereira Rubim</t>
  </si>
  <si>
    <t>Julieta Alves Pereira</t>
  </si>
  <si>
    <t>Pedro Alves Ferreira</t>
  </si>
  <si>
    <t>Eliane Ventura Rodrigues de Oliveir</t>
  </si>
  <si>
    <t>Antonio Carlos Goncalves Filho</t>
  </si>
  <si>
    <t>Jose Pinto da Silva</t>
  </si>
  <si>
    <t>Ernestina Camara de Vasconcelos</t>
  </si>
  <si>
    <t>Andre Luiz de Souza Pavuna</t>
  </si>
  <si>
    <t>Adair Jacinto da Costa</t>
  </si>
  <si>
    <t>Chirley Ribeiro de Souza</t>
  </si>
  <si>
    <t>Clemilda Ribeiro de Amorim Silva</t>
  </si>
  <si>
    <t>Pedro Carlos de Oliveira</t>
  </si>
  <si>
    <t>Maria Luiza Fontenelle Dumans</t>
  </si>
  <si>
    <t>Carlos Alberto Siqueira Cintra</t>
  </si>
  <si>
    <t>Geni Maria Goncalves</t>
  </si>
  <si>
    <t>Marcelo Ferreira Ramos</t>
  </si>
  <si>
    <t>PAULO CICERO PEREIRA DE FREITAS</t>
  </si>
  <si>
    <t>Sebastião Aniceto de Souza</t>
  </si>
  <si>
    <t>ADALBERTO PEDRO ANASTACIO 088864146</t>
  </si>
  <si>
    <t>ACQUA4LIFE COMERCIO E INDUSTRIA</t>
  </si>
  <si>
    <t>CARLOS EDUARDO MULINARIO POLONI 135</t>
  </si>
  <si>
    <t>Luan Henrique Lemes de Souza</t>
  </si>
  <si>
    <t>Marcos Antonio Coutinho da Silva</t>
  </si>
  <si>
    <t>CERNE CONSTRUCOES LTDA</t>
  </si>
  <si>
    <t>Pedro Vitor Goncalves Silva</t>
  </si>
  <si>
    <t>MARIA DAS GRACAS DOMINIGUETE</t>
  </si>
  <si>
    <t>OCIMAR CARNEIRO</t>
  </si>
  <si>
    <t>CARTORIO TITULOS DOCUMENTOS E PESSO</t>
  </si>
  <si>
    <t>JOSE MARIA COELHO XAVIER</t>
  </si>
  <si>
    <t>LISCIO JOSÉ DE OLIVEIRA CARNEIRO</t>
  </si>
  <si>
    <t>DOLOR JOSE CARNEIRO DE CARVALHO</t>
  </si>
  <si>
    <t>JOSE HIGINO GOMES COTA</t>
  </si>
  <si>
    <t>MARIA DA PENHA DE CASTRO</t>
  </si>
  <si>
    <t>BYSAT AUTOMACAO E CONTROLE EIRELI</t>
  </si>
  <si>
    <t>PECK ADVOGADOS</t>
  </si>
  <si>
    <t>GERALDO ADAO DE CASTRO</t>
  </si>
  <si>
    <t>OSORIO E FERNANDES ADVOGADOS</t>
  </si>
  <si>
    <t>JURIDICO SOCIOECONOMICO</t>
  </si>
  <si>
    <t>Antonio Flavio Teixeira</t>
  </si>
  <si>
    <t>Edenilson Pereira dos Santos</t>
  </si>
  <si>
    <t>ALMEIDA ROTENBERG E BOSCOLI SOCIEDA</t>
  </si>
  <si>
    <t>Marlene Ferreira Martins</t>
  </si>
  <si>
    <t>FABIANO VILAS BOAS ESPERIDIÃO</t>
  </si>
  <si>
    <t>ADAUTO BARBOSA DE SOUSA</t>
  </si>
  <si>
    <t>COMERCIAL MAIA LTDA ME</t>
  </si>
  <si>
    <t>D E B AUDITORIA E CONSULTORIA EPP</t>
  </si>
  <si>
    <t>E 2 I ENGENHARIA INTEGRACAO E INFOR</t>
  </si>
  <si>
    <t>DEPISA ENGENHARIA LTDA ME</t>
  </si>
  <si>
    <t>ANA PAULA MENDES</t>
  </si>
  <si>
    <t>Antonio Donizete Gomes da Silva Jun</t>
  </si>
  <si>
    <t>Claudia Miranda Silva Pizarro</t>
  </si>
  <si>
    <t>RICARDO ANTONIO REIS DA SILVA 09029</t>
  </si>
  <si>
    <t>ANGELICA DE SOUZA PINTO</t>
  </si>
  <si>
    <t>Cassia Regina Valente</t>
  </si>
  <si>
    <t>Daniel Lisboa Ferreira Coutinho</t>
  </si>
  <si>
    <t>José Roberto de Castro Moreira</t>
  </si>
  <si>
    <t>Elias Alexandre Soares Rodrigues</t>
  </si>
  <si>
    <t>Elza Teodora Moreira Vieira</t>
  </si>
  <si>
    <t>COMERCIAL RODRIGUES E FERRAZ LTDA</t>
  </si>
  <si>
    <t>MELO CAMPOS ADVOGADOS ASSOCIADOS</t>
  </si>
  <si>
    <t>Itamar Aparecido Cardoso</t>
  </si>
  <si>
    <t>Jose Antonio Lopes de Freitas</t>
  </si>
  <si>
    <t>Jose Lopes Gouveia Neto</t>
  </si>
  <si>
    <t>Jose Luciano Parzanini</t>
  </si>
  <si>
    <t>Jose Tadeu Salgado</t>
  </si>
  <si>
    <t>Tathiana Guimaraes Marim</t>
  </si>
  <si>
    <t>LUIZ CALOS DOS SANTOS CABRAL</t>
  </si>
  <si>
    <t>Mauro Sergio Lopes</t>
  </si>
  <si>
    <t>Marcos Antonio Custodio</t>
  </si>
  <si>
    <t>Marco Antônio Ferreira Vieira</t>
  </si>
  <si>
    <t>Miguel de Castro Moreira</t>
  </si>
  <si>
    <t>Tarcisío Fontes Fernandes</t>
  </si>
  <si>
    <t>Thales Edson Chaves</t>
  </si>
  <si>
    <t>Maria das Graças da Silva</t>
  </si>
  <si>
    <t>Lessir Ponath</t>
  </si>
  <si>
    <t>Fernando de Magalhaes Barbalho</t>
  </si>
  <si>
    <t>JM E G EQUIPAMENTOS DE SEGURANCA E</t>
  </si>
  <si>
    <t>Miguel Eustáquio Nunes Coelho</t>
  </si>
  <si>
    <t>ORIUNDI SUPERMERCADOS LTDA</t>
  </si>
  <si>
    <t>PROBIO AMBIENTAL EIRELI ME</t>
  </si>
  <si>
    <t>REGINALDO CELESTE DE SOUZA</t>
  </si>
  <si>
    <t>PRATICA REVERSA CONSULTORIA EM CIEN</t>
  </si>
  <si>
    <t>EMPREENDIMENTO RECANTO DAS FLORES</t>
  </si>
  <si>
    <t>GEOAVALIAR ANALISES E CONSULTORIAS</t>
  </si>
  <si>
    <t>EMFLORTEC ENGENHARIA LTDA</t>
  </si>
  <si>
    <t>SOUSA E FERNANDES PANIFICADORA RIO</t>
  </si>
  <si>
    <t>VIT SEA APOIO MARITIMO E PORTUARIO</t>
  </si>
  <si>
    <t>Adenilson Santana Guerra</t>
  </si>
  <si>
    <t>Edson Orozimbo Barbosa</t>
  </si>
  <si>
    <t>Erivelton Jose Carnielli</t>
  </si>
  <si>
    <t>Geraldo Ferreira Gomes</t>
  </si>
  <si>
    <t>Ozeias Batista Ramos</t>
  </si>
  <si>
    <t>Ricardo Ramos de Amorim</t>
  </si>
  <si>
    <t>Wanderson Max Gomes Franco</t>
  </si>
  <si>
    <t>Valdinei Rodrigues Bortolini</t>
  </si>
  <si>
    <t>Patrick de Oliveira Flor</t>
  </si>
  <si>
    <t>MENEZES CONFEITARIA E PADARIA LTDA</t>
  </si>
  <si>
    <t>ALMS CLEAN COMERCIO E DISTRIBUIDORA</t>
  </si>
  <si>
    <t>Nair Donato Candido</t>
  </si>
  <si>
    <t>João Bosco Teixeira</t>
  </si>
  <si>
    <t>DIRCEU DA LUZ</t>
  </si>
  <si>
    <t>Antonio Cota de Oliveira</t>
  </si>
  <si>
    <t>VICOSA MADEIRA LTDA EPP</t>
  </si>
  <si>
    <t>CASA DO FAZENDEIRO MARIANA COMERCIO</t>
  </si>
  <si>
    <t>ANA CAROLINA DE ANDRADE EVANGELISTA</t>
  </si>
  <si>
    <t>Flávio Marino de Oliveira</t>
  </si>
  <si>
    <t>JOSE ROBERTO DA SILVA</t>
  </si>
  <si>
    <t>MARIA DO CARMO FRAGA CARNEIRO</t>
  </si>
  <si>
    <t>LAURO RIOS ENGENHARIA LTDA</t>
  </si>
  <si>
    <t>IVALDIL DE SOUZA</t>
  </si>
  <si>
    <t>Jose Alberto Rocha</t>
  </si>
  <si>
    <t>MARCELO CUNHA PETRUS</t>
  </si>
  <si>
    <t>Ilma Pereira da Silva</t>
  </si>
  <si>
    <t>Robson Passamani Filho</t>
  </si>
  <si>
    <t>Joselito da Silva Oliveira</t>
  </si>
  <si>
    <t>Wellingnton Emiliano de Morais</t>
  </si>
  <si>
    <t>Valdeir Mendes dos Santos</t>
  </si>
  <si>
    <t>Santa Silva</t>
  </si>
  <si>
    <t>Luzia Rodrigues da Silva Souza</t>
  </si>
  <si>
    <t>Maria Odete Goveia Alves</t>
  </si>
  <si>
    <t>Fábio Junior Rodrigues da Silva</t>
  </si>
  <si>
    <t>Geralda Ivanete Rodrigues Martins</t>
  </si>
  <si>
    <t>Ana Paula Rodrigues de Oliveira</t>
  </si>
  <si>
    <t>Valdete do Carmo Soares</t>
  </si>
  <si>
    <t>BODAS CHAVES KLANG SOCIEDADE DE</t>
  </si>
  <si>
    <t>JOSE CARLOS DOMINIGUITE</t>
  </si>
  <si>
    <t>Fabio Coelho da Silva</t>
  </si>
  <si>
    <t>Maria Jose da Silva Coelho</t>
  </si>
  <si>
    <t>Fernanda Aparecida Elias Leal</t>
  </si>
  <si>
    <t>ALINE SILVA DE OLIVEIRA</t>
  </si>
  <si>
    <t>AGUINALDO PEREIRA GONCALVES</t>
  </si>
  <si>
    <t>CARLOS ARLINDO DOS SANTOS</t>
  </si>
  <si>
    <t>CLAUDIA APARECIDA DOS SANTOS</t>
  </si>
  <si>
    <t>CREUZA NONATO DE PAULA SANTOS</t>
  </si>
  <si>
    <t>VANDERLEI EUGENIO DA SILVA</t>
  </si>
  <si>
    <t>EDUARDO DE JESUS DOMINIGUITI</t>
  </si>
  <si>
    <t>Francisco José Pereira de Melo</t>
  </si>
  <si>
    <t>CLEBIO ALVES PEREIRA 03490379730</t>
  </si>
  <si>
    <t>OURO VERDE COMERCIO DE MADEIRAS</t>
  </si>
  <si>
    <t>DARIO JOSE DOS REIS ME</t>
  </si>
  <si>
    <t>SAMUEL RICARDO CARVALHO CARNEIRO</t>
  </si>
  <si>
    <t>JOVANI FELIX DA COSTA</t>
  </si>
  <si>
    <t>A MOROSINI ENGENHARIA EIRELI ME</t>
  </si>
  <si>
    <t>JOAQUIM ZIFIRINO ARCANJO</t>
  </si>
  <si>
    <t>VALFRIDO GERALDO ARANTES</t>
  </si>
  <si>
    <t>EDSON DE OLIVEIRA</t>
  </si>
  <si>
    <t>Antônio Geraldo de Oliveira</t>
  </si>
  <si>
    <t>GLADISMAR GERALDO INACIO</t>
  </si>
  <si>
    <t>JOEL JOSE DE CASTRO</t>
  </si>
  <si>
    <t>BENEDITO VALADARES DAMAS</t>
  </si>
  <si>
    <t>Antonio Arlindo Mol</t>
  </si>
  <si>
    <t>ANTONIO ELOI PAIVA DA FONSECA</t>
  </si>
  <si>
    <t>GILMAR JOSE DA SILVA</t>
  </si>
  <si>
    <t>BRETAS MOVEIS E ELETRODOMESTICOS LT</t>
  </si>
  <si>
    <t>Jose Ferreira de Abreu</t>
  </si>
  <si>
    <t>ALEXANDRE CICERO FELIPE</t>
  </si>
  <si>
    <t>DECIO DA SILVA RAMOS</t>
  </si>
  <si>
    <t>LUA COMERCIO DE MADEIRA IMUNIZADA L</t>
  </si>
  <si>
    <t>JOAO ADRIANO DE ASSIS</t>
  </si>
  <si>
    <t>IUNEX SOLUCOES LTDA</t>
  </si>
  <si>
    <t>João Bosco Gonçalves</t>
  </si>
  <si>
    <t>JOSE ARLINDO DA SILVA</t>
  </si>
  <si>
    <t>JOSE VICENTE FORTUNATO</t>
  </si>
  <si>
    <t>JARDINAL LUCIANO DA SILVA</t>
  </si>
  <si>
    <t>ANTONIO WALTER JUNIOR</t>
  </si>
  <si>
    <t>NIVAIR GERALDO FERREIRA</t>
  </si>
  <si>
    <t>Julio Pascoal</t>
  </si>
  <si>
    <t>VANDA MARIA</t>
  </si>
  <si>
    <t>LEONIDAS LISNA SILVA</t>
  </si>
  <si>
    <t>WALTER GERALDO DE PAULA</t>
  </si>
  <si>
    <t>Geraldo Marcos da Silva</t>
  </si>
  <si>
    <t>7 12 FILMES LTDA ME</t>
  </si>
  <si>
    <t>Valter da Silva Meira</t>
  </si>
  <si>
    <t>SYNERGIA CONSULTORIA URBANA E SOCIA</t>
  </si>
  <si>
    <t>RODRIGO CALIMAN FLORINDO 0566064375</t>
  </si>
  <si>
    <t>WILLIAN SILVA DE ARAUJO</t>
  </si>
  <si>
    <t>DOUGLAS VAZ LINHARES</t>
  </si>
  <si>
    <t>LCR COMERCIO DE MOVEIS LTDA</t>
  </si>
  <si>
    <t>CONTI EQUIPAMENTOS E UTILIDADES LTD</t>
  </si>
  <si>
    <t>MINERACAO ESTRELA DALVA LTDA</t>
  </si>
  <si>
    <t>AGROCASTRO COMERCIO E SERVICOS LTDA</t>
  </si>
  <si>
    <t>CASTRO FERTILIZANTES LTDA EPP</t>
  </si>
  <si>
    <t>MARIA DA PENHA MAIA BORGES ME</t>
  </si>
  <si>
    <t>QUALITY SOFTWARE SA</t>
  </si>
  <si>
    <t>PADARIA E LANCHONETE MAIA E ESPIRIT</t>
  </si>
  <si>
    <t>SUPREMO PROJETOS E CONSTRUCOES LTDA</t>
  </si>
  <si>
    <t>SUPREMO ARTEFATOS E PRE FABRICADOS</t>
  </si>
  <si>
    <t>PEDREIRA ORATORIOS LTDA EPP</t>
  </si>
  <si>
    <t>M J SOARES PROJETOS DE ENGENHARIA</t>
  </si>
  <si>
    <t>ASSOCIACAO ATELIE DE IDEIAS</t>
  </si>
  <si>
    <t>PADARIA D LOURDES GV LTDA EPP</t>
  </si>
  <si>
    <t>CONSTRUTORA GMAIA LTDA</t>
  </si>
  <si>
    <t>AGROFLOR ENGENHARIA E ASSESSORIA EM</t>
  </si>
  <si>
    <t>GEOCONTROLE BR SONDAGENS SA</t>
  </si>
  <si>
    <t>GUSTAVO HENRIQUE PATARO PINTO</t>
  </si>
  <si>
    <t>ATILA SOUZA DA COSTA TREINAMENTOS</t>
  </si>
  <si>
    <t>TOLEDO INDUSTRIA E COMERCIO DE BRIT</t>
  </si>
  <si>
    <t>TRACTEBEL ENGINEERING LTDA</t>
  </si>
  <si>
    <t>SIRIUS GESTAO E APOIO ADMINISTRATIV</t>
  </si>
  <si>
    <t>AMPLO ENGENHARIA E GESTAO DE PROJET</t>
  </si>
  <si>
    <t>NEOGEO GEOTECNOLOGIA LTDA EPP</t>
  </si>
  <si>
    <t>DIOGO BUENO KANOUTE 39510293822 ME</t>
  </si>
  <si>
    <t>CLOVIS AMIN TANURE HUGO</t>
  </si>
  <si>
    <t>GARAPA ENGENHARIA E SERVICOS FLORES</t>
  </si>
  <si>
    <t>IAGO HENRIQUE FERREIRA DA SILVA 110</t>
  </si>
  <si>
    <t>CHAMMAS ENGENHARIA LTDA</t>
  </si>
  <si>
    <t>LEONARDO CELANO TOSCANO DE BRITTO 1</t>
  </si>
  <si>
    <t>BVP ENGENHARIA E PROJETOS LTDA</t>
  </si>
  <si>
    <t>LUIZ SANTANA DO NASCIMENTO 06307776</t>
  </si>
  <si>
    <t>SERVICO NACIONAL DE APRENDIZAGEM CO</t>
  </si>
  <si>
    <t>HJ COMERCIO E SERVICOS LTDA ME</t>
  </si>
  <si>
    <t>MARCOS HENRIQUE SILVEIRA CATENACCI</t>
  </si>
  <si>
    <t>ASTE ASSESSORIA E SUPORTE TECNICO P</t>
  </si>
  <si>
    <t>CONSORCIO CANDONGA</t>
  </si>
  <si>
    <t>WALM BH ENGENHARIA LTDA</t>
  </si>
  <si>
    <t>MAXCILAN DOUGLAS RODRIGUES DA COSTA</t>
  </si>
  <si>
    <t>RODOLFO MARLIERE DE ALMEIDA COSTA</t>
  </si>
  <si>
    <t>Camilo Alves Pereira Neto</t>
  </si>
  <si>
    <t>JOZIEL BOMFIM LEITE 05793037721 ME</t>
  </si>
  <si>
    <t>Geraldo Rodrigues dos Santos</t>
  </si>
  <si>
    <t>Jose Martins Andrade</t>
  </si>
  <si>
    <t>SOLOCAP GEOTECNOLOGIA RODOVIARIA</t>
  </si>
  <si>
    <t>Douglas Fornaciari</t>
  </si>
  <si>
    <t>Eduardo Mendonça Garabelli</t>
  </si>
  <si>
    <t>NAPOLI ENGENHARIA E CONSTRUCOES</t>
  </si>
  <si>
    <t>TFW AR CONDICIONADO LTDA ME</t>
  </si>
  <si>
    <t>FALC ENGENHARIA E CONSULTORIA LTDA</t>
  </si>
  <si>
    <t>ENGENHARIA CRIVELLARO FALEIROS LTDA</t>
  </si>
  <si>
    <t>SOTREQ SA</t>
  </si>
  <si>
    <t>STEFANINI CONSULTORIA E ASSESSORIA</t>
  </si>
  <si>
    <t>SANEHATEM CONSULTORIA E PROJETOS LT</t>
  </si>
  <si>
    <t>Jomar Antonio Oss</t>
  </si>
  <si>
    <t>Henrique Kuster Filho</t>
  </si>
  <si>
    <t>NATHALIA SILVA CONEGUNDES</t>
  </si>
  <si>
    <t>CONTROLTEC CONTROLES E MONTAGENS EL</t>
  </si>
  <si>
    <t>SERVICO NACIONAL DE APRENDIZAGEM IN</t>
  </si>
  <si>
    <t>DELL COMPUTADORES DO BRASIL LTDA</t>
  </si>
  <si>
    <t>2S COMERCIO EIRELI EPP</t>
  </si>
  <si>
    <t>João Vianei Cardoso Silva</t>
  </si>
  <si>
    <t>Vagner Martins Andrade</t>
  </si>
  <si>
    <t>Wemerson Zahn</t>
  </si>
  <si>
    <t>FERNANDO ANTONIO PEREIRA DA SILVA</t>
  </si>
  <si>
    <t>Cedaria Aparecida da Silva</t>
  </si>
  <si>
    <t>Ubiracy Nunes Chaves Júnior</t>
  </si>
  <si>
    <t>Itaene Alfeu Ribeiro</t>
  </si>
  <si>
    <t>Nizio Cesario de Oliveira</t>
  </si>
  <si>
    <t>Maria Jose Silva de Araujo</t>
  </si>
  <si>
    <t>Celso Chaves de Sa</t>
  </si>
  <si>
    <t>CANNONE INDUSTRIA E COMERCIO DE CON</t>
  </si>
  <si>
    <t>Manoel Rodrigues Paulino</t>
  </si>
  <si>
    <t>PROVIA SINALIZACAO VIARIA INDUSTRIA</t>
  </si>
  <si>
    <t>MIMAQUINAS LTDA</t>
  </si>
  <si>
    <t>TM SERVICOS LTDA</t>
  </si>
  <si>
    <t>SPEC PLANEJAMENTO ENGENHARIA CONSUL</t>
  </si>
  <si>
    <t>Sidney Pimenta Amaral</t>
  </si>
  <si>
    <t>ITCN INTERNET TELECOM CENTRO NORDES</t>
  </si>
  <si>
    <t>CAMBURI PRODUTOS ALIMENTICIOS LTDA</t>
  </si>
  <si>
    <t>Domingos Savio de Miranda Paiva</t>
  </si>
  <si>
    <t>GILSON FELIPE DE RESENDE</t>
  </si>
  <si>
    <t>LPC LACERDA PROJETOS E CONSULTORIA</t>
  </si>
  <si>
    <t>Raimundo Alves Gondim</t>
  </si>
  <si>
    <t>ARACRUZ CARTORIO E REGISTRO CIVIL E</t>
  </si>
  <si>
    <t>Antero Antônio dos Santos filho</t>
  </si>
  <si>
    <t>Maria Gomes Dias</t>
  </si>
  <si>
    <t>Wallace Gomes Moraes</t>
  </si>
  <si>
    <t>Nilza Aparecida Moreira Silva</t>
  </si>
  <si>
    <t>ADALIA RIBEIRO</t>
  </si>
  <si>
    <t>ATA CONSTRUTORA LTDA</t>
  </si>
  <si>
    <t>CARDIESEL LTDA</t>
  </si>
  <si>
    <t>Juliano de Freitas Siqueira</t>
  </si>
  <si>
    <t>ECHO SERVICOS DE SUBEMPREITADA</t>
  </si>
  <si>
    <t>IPC PRODUTOS E SISTEMAS ELETRICOS L</t>
  </si>
  <si>
    <t>LC ATACADISTA LTDA ME</t>
  </si>
  <si>
    <t>JOSE GONCALVES CARNEIRO</t>
  </si>
  <si>
    <t>ADEMIR DE PAULA XAVIER</t>
  </si>
  <si>
    <t>Gelson Fernandes Lopes</t>
  </si>
  <si>
    <t>RAFAEL ARCANJO ROLA</t>
  </si>
  <si>
    <t xml:space="preserve"> HELIO IZIDORO ALVES</t>
  </si>
  <si>
    <t>MARCIO AMERRI RAMOS</t>
  </si>
  <si>
    <t>Jose Roberto da Cruz</t>
  </si>
  <si>
    <t>Maria do Rosario Alves Santos</t>
  </si>
  <si>
    <t>PROTEGE EQUIPAMENTO PROTECAO INDIVI</t>
  </si>
  <si>
    <t>JOSE WALDOMIRO MELO DE OLIVEIRA</t>
  </si>
  <si>
    <t>ROSSEN DIAS LIRIO ME</t>
  </si>
  <si>
    <t>MACAUBA DES LOCAL E DE PESSOAS CURS</t>
  </si>
  <si>
    <t>SCAP CAR ESCAPAMENTOS PECAS E ACESS</t>
  </si>
  <si>
    <t>ALDO JUNEO PEREIRA ALVES OLIVEIRA</t>
  </si>
  <si>
    <t>PENA PRODUTOS ALIMENTICIOS EIRELI</t>
  </si>
  <si>
    <t>FERREIRA LIMA ENGENHARIA E PROJETOS</t>
  </si>
  <si>
    <t>ECO TRANSPORTES E SERVICOS LTDA EPP</t>
  </si>
  <si>
    <t>AE ASSESSORIA EDUCACIONAL LTDA ME</t>
  </si>
  <si>
    <t>MAURICIO MOISES MARQUES DA SILVA</t>
  </si>
  <si>
    <t>PIMENTEL VEGA SOUZA ADVOGADOS</t>
  </si>
  <si>
    <t>MASTERLOC LOCADORA DE VEICULOS LTDA</t>
  </si>
  <si>
    <t>BETEL QUIMICA COMERCIO E SERVICO LT</t>
  </si>
  <si>
    <t>WIRELESS TELECOM MONITORAMENTO E RA</t>
  </si>
  <si>
    <t>LARA ANTUNES FRANCA 10849389607 ME</t>
  </si>
  <si>
    <t>Webson Willian Alves Gualter</t>
  </si>
  <si>
    <t>Marcondes de Oliveira Souza</t>
  </si>
  <si>
    <t>Aurelino Ferreira da Silva</t>
  </si>
  <si>
    <t>JOAQUIM RICARDO DA COSTA NETO</t>
  </si>
  <si>
    <t>SOLIS CONSULTORIA E SERVICOS DE ENG</t>
  </si>
  <si>
    <t>Artelino Kiihl Junior</t>
  </si>
  <si>
    <t>MARIA JASCINTA RODRIGUES SOARES</t>
  </si>
  <si>
    <t>AMADOR MARQUES DA SILVA</t>
  </si>
  <si>
    <t>GABRIELA PASETTO FALAVIGNA 02778002</t>
  </si>
  <si>
    <t>POTAMOS ENGENHARIA E HIDROLOGIA</t>
  </si>
  <si>
    <t>SEBASTIAO SALVADOR REAL PEREIRA</t>
  </si>
  <si>
    <t>VR360 PRODUCOES FOTOGRAFICAS LTDA</t>
  </si>
  <si>
    <t>TRINDADE E SIQUEIRA MAT ELETRICOS H</t>
  </si>
  <si>
    <t>Claudionor Ramos de Figueiredo</t>
  </si>
  <si>
    <t>Delon Rosa Viana</t>
  </si>
  <si>
    <t>DESIREE AYUME LOPES MEIRELES 077994</t>
  </si>
  <si>
    <t>IAGOR BARBOSA DETONI 11833757602 ME</t>
  </si>
  <si>
    <t>FAITANIN MATERIAL ELETRICO LTDA ME</t>
  </si>
  <si>
    <t>PADARIA E MERCEARIA ALTO DO ROSARIO</t>
  </si>
  <si>
    <t>PAULO JOSE ALVES DE SANTANA 2133906</t>
  </si>
  <si>
    <t>MONIQUE ALVES 36862362810 ME</t>
  </si>
  <si>
    <t>NEN ELEVADORES LTDA ME</t>
  </si>
  <si>
    <t>NOVO HORIZONTE JACAREPAGUA IMPORTAC</t>
  </si>
  <si>
    <t>PEDRO BARBOSA DE MORAIS TRANSPORTES</t>
  </si>
  <si>
    <t>GRABER SISTEMAS DE SEGURANCA LTDA</t>
  </si>
  <si>
    <t>Divino Marcelino Vieira</t>
  </si>
  <si>
    <t>I3 TELECOMUNICACOES EIRELI ME</t>
  </si>
  <si>
    <t>LUIZ CARLOS MARTINS BATISTA ME</t>
  </si>
  <si>
    <t>GERALDO CELESTINO DE OLIVEIRA</t>
  </si>
  <si>
    <t>QUEVISU SERVICOS DE RECEPTIVOS LTDA</t>
  </si>
  <si>
    <t>MAURILIO PEREIRA BARRETO</t>
  </si>
  <si>
    <t>ANTONIO MARQUES FELIPE</t>
  </si>
  <si>
    <t>Agostinho Ramos Goncalves</t>
  </si>
  <si>
    <t>Marcelo de Castro</t>
  </si>
  <si>
    <t>Adenizio dos Santos</t>
  </si>
  <si>
    <t>Carlos Alberto Barbosa</t>
  </si>
  <si>
    <t>Dalila Aparecida de Souza</t>
  </si>
  <si>
    <t>EMPRESA DE TOLDOS ITACOLOMI MG EIRE</t>
  </si>
  <si>
    <t>HENRIPAR LTDA</t>
  </si>
  <si>
    <t>PIXEL PRINT SERVICOS GRAFICOS LTDA</t>
  </si>
  <si>
    <t>ARTE ASSOCIACAO DOS ARTESAOS E ASSE</t>
  </si>
  <si>
    <t>GAIA COPIADORA E SERVICOS GRAFICOS</t>
  </si>
  <si>
    <t>BARBARA CARDOSO GUIMARAES ANDALECIO</t>
  </si>
  <si>
    <t>DROGARIA MJ LTDA ME</t>
  </si>
  <si>
    <t>JOAO TAVARES CARNEIRO</t>
  </si>
  <si>
    <t>JOÃO CARLO ZANARDO</t>
  </si>
  <si>
    <t>Marcina Drumond de Melo</t>
  </si>
  <si>
    <t>CONSTRUTORA RIBEIRO OLIVEIRA LTDA</t>
  </si>
  <si>
    <t>EDSON EVANGELISTA MENDES</t>
  </si>
  <si>
    <t>JANE ARANTES PEREIRA</t>
  </si>
  <si>
    <t>TEIXEIRA E CHAVES LTDA</t>
  </si>
  <si>
    <t>OSVALDO ARLINDO DOS SANTOS</t>
  </si>
  <si>
    <t>CLAUDIANO DOS SANTOS</t>
  </si>
  <si>
    <t>MAURÍCIO MACHADO GOMES</t>
  </si>
  <si>
    <t>PROPAGATUR MARKETING DIGITAL LTDA</t>
  </si>
  <si>
    <t>Dalila Cosmica Martins de Aquino</t>
  </si>
  <si>
    <t>ANTONIO CLARET MIRANDA PEREIRA</t>
  </si>
  <si>
    <t>JOSE FERREIRA DA SILVA</t>
  </si>
  <si>
    <t>MARCIA VIEIRA DE LIMA</t>
  </si>
  <si>
    <t>TRACOMAL TERRAPLENAGEM E CONSTRUCOE</t>
  </si>
  <si>
    <t>SECRETARIA DE ESTADO DE FAZENDA DE</t>
  </si>
  <si>
    <t>LICENCIAMENTO E MONITORAMENTO</t>
  </si>
  <si>
    <t>CALVI INDUSTRIA E COMERCIO DE CARRO</t>
  </si>
  <si>
    <t>WLINS MULTIMIDIA PUBLICIDADE E PROP</t>
  </si>
  <si>
    <t>NEW IDEAS COMUNICACAO LTDA</t>
  </si>
  <si>
    <t>LENON JONES TRINDADE DIAS E CIA</t>
  </si>
  <si>
    <t>WANDERLEY DOS REIS TORRENCILA</t>
  </si>
  <si>
    <t>Agostinho Ramos da Cruz</t>
  </si>
  <si>
    <t>Adair Pains de Almeida</t>
  </si>
  <si>
    <t>Isaias Bezerra  Cabral</t>
  </si>
  <si>
    <t>Milton Lopes dos Santos</t>
  </si>
  <si>
    <t>SECRETARIA EST. DA FAZENDA DE MG</t>
  </si>
  <si>
    <t>MITRA DIOCESANA DE GOVERNADOR</t>
  </si>
  <si>
    <t>CLORO ARACRUZ LTDA ME</t>
  </si>
  <si>
    <t>MADEREIRA POPULAR LTDA</t>
  </si>
  <si>
    <t>BAKER TILLY BRASIL ES CONSULTORIA E</t>
  </si>
  <si>
    <t>Antonio Carlos Schneider</t>
  </si>
  <si>
    <t>MP INDUSTRIA E COMERCIO DE BOMBAS</t>
  </si>
  <si>
    <t>MUDANCAS PIMENTEL LTDA ME</t>
  </si>
  <si>
    <t>PROMINENT BRASIL LTDA.</t>
  </si>
  <si>
    <t>OSCAR GRACIANO DE LIMA 06952866680</t>
  </si>
  <si>
    <t>GRUPO SEMEAR</t>
  </si>
  <si>
    <t>Celio Antonio Pereira dos Santos</t>
  </si>
  <si>
    <t>Edivano Rodrigues dos Santos</t>
  </si>
  <si>
    <t>BRAZDI IMPORT EXPORT COMERCIO E SER</t>
  </si>
  <si>
    <t>Hilma Cabral</t>
  </si>
  <si>
    <t>Maria de Fatima Nunes de Oliveira</t>
  </si>
  <si>
    <t>Milson Gomes da Silva</t>
  </si>
  <si>
    <t>Osvaldo Fernandes Lopes</t>
  </si>
  <si>
    <t>Pedro Pereira da Silva</t>
  </si>
  <si>
    <t>JOANIR CARLOS TINELLI</t>
  </si>
  <si>
    <t>ALAN DA SILVA ELISIARIO</t>
  </si>
  <si>
    <t>ANDRE GALDINO BARBOSA</t>
  </si>
  <si>
    <t>ARMARINHO N E N LTDA ME</t>
  </si>
  <si>
    <t>ANTONIO CARLOS</t>
  </si>
  <si>
    <t>MARCELO TOLEDO PEREIRA EIRELI ME</t>
  </si>
  <si>
    <t>GILMAR PEREIRA COUTINHO</t>
  </si>
  <si>
    <t>JORGE FLORENCIO RODRIGUES</t>
  </si>
  <si>
    <t>LUIZ ANTONIO MATHEUS BARBOSA</t>
  </si>
  <si>
    <t>PAULO HENRIQUE BRITO</t>
  </si>
  <si>
    <t>TIAGO DOS SANTOS MATHEUS</t>
  </si>
  <si>
    <t>NATALIA RANGEL METZKER 10699657660</t>
  </si>
  <si>
    <t>POLI COMERCIAL EIRELI</t>
  </si>
  <si>
    <t>OFICINA DOS BITS LTDA</t>
  </si>
  <si>
    <t>CARTORIO 2º OFICIO DE NOTAS</t>
  </si>
  <si>
    <t>IPRI INSTITUTO DE PESQUISA DE REPUT</t>
  </si>
  <si>
    <t>GV SOLUTIONS CONTABILIDADE E GESTAO</t>
  </si>
  <si>
    <t>Alisson  Pereira</t>
  </si>
  <si>
    <t>INGRID RIBEIRO SERRA 12267177641 ME</t>
  </si>
  <si>
    <t>CARTORIO DO 1 OFICIO DE NOTAS</t>
  </si>
  <si>
    <t>Jacir Alves Ferreira</t>
  </si>
  <si>
    <t>ALUG LOCACOES LTDA EPP</t>
  </si>
  <si>
    <t>CARLOS ALEXANDRE XAVIER SOEIRO 0895</t>
  </si>
  <si>
    <t>LUCIANA CERQUEIRA LIMA RODRIGUES DA</t>
  </si>
  <si>
    <t>CHOCOLATE TERRA CACAU IND COM EXPOR</t>
  </si>
  <si>
    <t>MADEPOL MADEIRAS LTDA EPP</t>
  </si>
  <si>
    <t>OCIMAR DALMAZIO</t>
  </si>
  <si>
    <t>Paulo Souza de Oliveira</t>
  </si>
  <si>
    <t>ANDREA FERREIRA AZEDO DE FREITAS</t>
  </si>
  <si>
    <t>COMERCIAL MANSUR LTDA</t>
  </si>
  <si>
    <t>BH FILTROS BEBEDOUROS E PURIFICADOR</t>
  </si>
  <si>
    <t>LEIR DE OLIVEIRA ME</t>
  </si>
  <si>
    <t>DNIT DEPARTAMENTO NACIONAL DE INFRA</t>
  </si>
  <si>
    <t>DEOCLETO QUIRINO RIBEIRO 1479734080</t>
  </si>
  <si>
    <t>METALURGICA VARB INDUSTRIA E COMERC</t>
  </si>
  <si>
    <t>DIFEMAQ FERRAMENTAS E MAQUINAS LTDA</t>
  </si>
  <si>
    <t>FLAVIANO SOUZA E SILVA 02892282632</t>
  </si>
  <si>
    <t>CARTORIO DO REGISTRO CIVIL DAS PESS</t>
  </si>
  <si>
    <t>MINAS INDUSTRIA E COMERCIO LTDA ME</t>
  </si>
  <si>
    <t>DM ALIMENTOS LTDA ME</t>
  </si>
  <si>
    <t>RADIX ENGENHARIA LTDA EPP</t>
  </si>
  <si>
    <t>FINFLEX INSTITUICAO DE PAGAMENTO</t>
  </si>
  <si>
    <t>OTAVIO JORDANE DE SOUZA</t>
  </si>
  <si>
    <t>CUNHA LITERARIA ARTES EDUCACAO E CU</t>
  </si>
  <si>
    <t>FORMULA LOGISTICA E EMPREENDIMENTOS</t>
  </si>
  <si>
    <t>OLIVEIRA GALVAO E CIA LTDA</t>
  </si>
  <si>
    <t>MILARE ADVOGADOS</t>
  </si>
  <si>
    <t>NBL ENGENHARIA AMBIENTAL EIRELI EPP</t>
  </si>
  <si>
    <t>BARBARA JOSSANY GOMES DE SANTANA</t>
  </si>
  <si>
    <t>COM SENSO LCZ COMPORTAMENTO HUMANO</t>
  </si>
  <si>
    <t>DESENVOLVIMENTO</t>
  </si>
  <si>
    <t>PRATTIBRAS INDUSTRIAL LTDA EPP</t>
  </si>
  <si>
    <t>PROJELMIG ELETRICA LTDA</t>
  </si>
  <si>
    <t>LUCAS GOMES STARLINO LTDA ME</t>
  </si>
  <si>
    <t>CARTORIO DE REGISTRO DE IMOVEIS DA</t>
  </si>
  <si>
    <t>Maria Romualda Cota</t>
  </si>
  <si>
    <t>PODER JUDICIARIO DO ESTADO DO ESPIR</t>
  </si>
  <si>
    <t>FUNDACAO DOM CABRAL</t>
  </si>
  <si>
    <t>FEELIN PROMOCOES E EVENTOS LTDA ME</t>
  </si>
  <si>
    <t>HGT GEOPROCESSAMENTO LTDA EPP</t>
  </si>
  <si>
    <t>GEOTECNIA</t>
  </si>
  <si>
    <t>PEEX PROJETOS DE ENGENHARIA LTDA</t>
  </si>
  <si>
    <t>MUNDO DE IDEIAS PROMOCOES E EVENTOS</t>
  </si>
  <si>
    <t>MARIA DAS NEVES E CARVALHO PENA ME</t>
  </si>
  <si>
    <t>ACTA ARQUITETOS E CONSULTORES TECNI</t>
  </si>
  <si>
    <t>SILLION SERVICOS DE TECNOLOGIA LTDA</t>
  </si>
  <si>
    <t>ROCHA CONSULTORIA E PROJETOS DE ENG</t>
  </si>
  <si>
    <t>OLIVEIRA E MARQUES ENGENHARIA LTDA</t>
  </si>
  <si>
    <t>UNIFORMES E PLACAS MARIANA LTDA ME</t>
  </si>
  <si>
    <t>MARCO MARTINS EMPREENDIMENTOS LTDA</t>
  </si>
  <si>
    <t>SONDATECH ENGENHARIA E SOLUCOES LTD</t>
  </si>
  <si>
    <t>SERVICO SOCIAL DA INDUSTRIA DEPARTA</t>
  </si>
  <si>
    <t>SERVICO SOCIAL DA INDUSTRIA</t>
  </si>
  <si>
    <t>SERVICO NACIONAL DE APRENDIZAGEM</t>
  </si>
  <si>
    <t>CADASTRO</t>
  </si>
  <si>
    <t xml:space="preserve">POLÍTICA E MONITORAMENTO DA REPARAÇÃO </t>
  </si>
  <si>
    <t xml:space="preserve">DIRETORIA DE PROGRAMAS </t>
  </si>
  <si>
    <t>POPCORN COMUNICACAO LTDA</t>
  </si>
  <si>
    <t>CATALOG HUB MASTER DATA SISTEMAS E</t>
  </si>
  <si>
    <t>CONTEMPORANEA CONSTRUCOES E PROJETO</t>
  </si>
  <si>
    <t>POYRY TECNOLOGIA LTDA</t>
  </si>
  <si>
    <t>SAINT GOBAIN CANALIZACAO LTDA</t>
  </si>
  <si>
    <t>PLAN B COMUNICACAO LTDA EPP</t>
  </si>
  <si>
    <t>BIOS CONSULTORIA</t>
  </si>
  <si>
    <t>PRISMA EDUCACAO CONTINUADA E APREND</t>
  </si>
  <si>
    <t>CPHO CONSULTORIA EM POTENCIAL HUMAN</t>
  </si>
  <si>
    <t>PLANTAR E VIVA VERDE SERVICOS FLORE</t>
  </si>
  <si>
    <t>CONTROLL MASTER INDUSTRIAL LTDA</t>
  </si>
  <si>
    <t>FUTURA EXPRESS SOLUCOES DIGITAIS LT</t>
  </si>
  <si>
    <t>ERNST E YOUNG AUDITORES INDEPENDENT</t>
  </si>
  <si>
    <t>INOVESA INOVACOES EM ENGENHARIA E S</t>
  </si>
  <si>
    <t>EMPRESA BRASILEIRA DE CORREIOS E</t>
  </si>
  <si>
    <t>CENTRO DE GESTAO DE PESQUISA DESENV</t>
  </si>
  <si>
    <t>SERENG ENGENHARIA E CONSULTORIA</t>
  </si>
  <si>
    <t>ETHICA AMBIENTAL SERVICOS E CONSULT</t>
  </si>
  <si>
    <t>LABMAR ANALISES E SOLUCOES AMBIENTA</t>
  </si>
  <si>
    <t>WELINGTHON GOMES CAMPOS 91157668615</t>
  </si>
  <si>
    <t>BIOKRATOS SOLUCOES AMBIENTAIS LTDA</t>
  </si>
  <si>
    <t>HTB ENGENHARIA E CONSTRUCAO SA</t>
  </si>
  <si>
    <t>CONSORCIO ERG STCP RECUPERACAO FLOR</t>
  </si>
  <si>
    <t>GESTAO DE TRANSPORTES E FROTAS LTDA</t>
  </si>
  <si>
    <t>CLEAN ENVIRONMENT BRASIL ENGENHARIA</t>
  </si>
  <si>
    <t>VITAL SERVICOS LTDA ME</t>
  </si>
  <si>
    <t>CONSORCIO REFLORE BRASIL</t>
  </si>
  <si>
    <t>ARVORE LTDA</t>
  </si>
  <si>
    <t>VET CHECK CIRURGIA E MEDICINA EQUIN</t>
  </si>
  <si>
    <t>AUTO POSTO CICLO DO OURO LTDA</t>
  </si>
  <si>
    <t>ECOVALE CONSULTORIA AGROAMBIENTAL L</t>
  </si>
  <si>
    <t>BLEND ENGENHARIA LTDA</t>
  </si>
  <si>
    <t>CARDAN ENGENHARIA E CONSTRUCOES SA</t>
  </si>
  <si>
    <t>MARCO XX CONSTRUCOES LTDA</t>
  </si>
  <si>
    <t>HIDROPOCOS LTDA</t>
  </si>
  <si>
    <t>PH AGUA QUENTE COMERCIO E SERVICOS</t>
  </si>
  <si>
    <t>TECHNION ENGENHARIA E TECNOLOGIA</t>
  </si>
  <si>
    <t>NEOGEO GEOTECNOLOGIA LTDA</t>
  </si>
  <si>
    <t>TECNOSONDA SA</t>
  </si>
  <si>
    <t>DVG INDUSTRIAL SA</t>
  </si>
  <si>
    <t>AMBILEV OCEANOGRAFIA E HIDROGRAFIA</t>
  </si>
  <si>
    <t>SIRA AMBIENTAL LTDA</t>
  </si>
  <si>
    <t>POP COMUNICACAO INTELIGENTE LTDA</t>
  </si>
  <si>
    <t>HORMIGON HECT CONSULTORIA LTDA ME</t>
  </si>
  <si>
    <t>BETONITA CONCRETO USINADO LTDA ME</t>
  </si>
  <si>
    <t>MILLS ESTRUTURAS E SERVICOS DE ENGE</t>
  </si>
  <si>
    <t>PS CLINICA VETERINARIA EIRELI ME</t>
  </si>
  <si>
    <t>E COMUNICACAO COLETIVA LTDA ME</t>
  </si>
  <si>
    <t>TRANSPORTES E TURISMO THAYNA LTDA</t>
  </si>
  <si>
    <t>CONSORCIO ATA VALADARES</t>
  </si>
  <si>
    <t>MAXTUR LOCACOES DE VEICULOS LTDA</t>
  </si>
  <si>
    <t>STCP ENGENHARIA DE PROJETOS LTDA</t>
  </si>
  <si>
    <t>PAULITEC CONSTRUCOES LTDA</t>
  </si>
  <si>
    <t>ADM CONTRATOS OBRAS</t>
  </si>
  <si>
    <t>CITRINO STONE SERV MARMORES E GRANI</t>
  </si>
  <si>
    <t>UP BRASIL SOLUCOES EM ELEVACAO E MO</t>
  </si>
  <si>
    <t>BRASIL TRANSPORTES E LOCACOES LTDA</t>
  </si>
  <si>
    <t>MOB CONSTRUTORA EMPREENDIMENTOS</t>
  </si>
  <si>
    <t>POWER TECNOLOGIA &amp; SOLUCOES EM ELET</t>
  </si>
  <si>
    <t>COMIM CONSTRUTORA EIRELI</t>
  </si>
  <si>
    <t>SIEMPRE INDUSTRIA E COMERCIO DE PRE</t>
  </si>
  <si>
    <t>RST EQUIPAMENTOS ELETRICOS LTDA</t>
  </si>
  <si>
    <t>CERAMICA ARGIBEM LTDA EPP</t>
  </si>
  <si>
    <t>BLOCO SIGMA LTDA</t>
  </si>
  <si>
    <t>FCG JET EIRELI</t>
  </si>
  <si>
    <t>INTERTECHNE CONSULTORES SA</t>
  </si>
  <si>
    <t>BD TRANSPORTE E LOGISTICA LTDA</t>
  </si>
  <si>
    <t>STONESUR MARMORES E GRANITOS LTDA</t>
  </si>
  <si>
    <t>INOVATEC ESQUADRIAS DE ALUMINIO</t>
  </si>
  <si>
    <t>ARLEF ENGENHARIA LTDA ME</t>
  </si>
  <si>
    <t>RODOLFO MOREIRA RODRIGUES ME</t>
  </si>
  <si>
    <t>JULIANA APARECIDA PEREIRA MARTINS</t>
  </si>
  <si>
    <t>CONSORCIO DINAMICA LCM ADUTORA DE G</t>
  </si>
  <si>
    <t>MACCAFERRI DO BRASIL LTDA</t>
  </si>
  <si>
    <t>LOJA ELETRICA LTDA</t>
  </si>
  <si>
    <t>INSTITUTO BEM VIVER SERVICOS DE INF</t>
  </si>
  <si>
    <t>AUTO POSTO SUCESSO COMERCIO DE COMB</t>
  </si>
  <si>
    <t>PROGEO ENGENHARIA LTDA</t>
  </si>
  <si>
    <t>ITAU DIST DE MAT DE CONST E ELET</t>
  </si>
  <si>
    <t>FERRAGENS SANTA MONICA LTDA</t>
  </si>
  <si>
    <t>INCOBRAZ PRE MOLDADOS LTDA EPP</t>
  </si>
  <si>
    <t>RADICA MADEIREIRA LTDA</t>
  </si>
  <si>
    <t>BRICK STUDIO CERAMICA DE REVESTIMEN</t>
  </si>
  <si>
    <t>ALITER CONSTRUCOES E SANEAMENTO</t>
  </si>
  <si>
    <t>PASHAL LESTE LOCADORA DE EQUIPAMENT</t>
  </si>
  <si>
    <t>PBTECH COMERCIO E SERVICOS DE REVES</t>
  </si>
  <si>
    <t>AB E P ENGENHEIROS ASSOCIADOS LTDA</t>
  </si>
  <si>
    <t>RISCOS</t>
  </si>
  <si>
    <t>GESTÃO INTEGRADA DOS REASSENTAMENTOS E GESTÃO DE RISCOS</t>
  </si>
  <si>
    <t>B7 INTEGRITY CONSULTORIA EMPRESARIA</t>
  </si>
  <si>
    <t>ENGEFORM ENGENHARIA LTDA</t>
  </si>
  <si>
    <t>ENGEPOL GEOSSINTETICOS LTDA</t>
  </si>
  <si>
    <t>INTECH ENGENHARIA INOVACAO E TECNOL</t>
  </si>
  <si>
    <t>DEGRAUS ENGENHARIA E EMPREENDIMENTOS IMOBILIARIO LTDA</t>
  </si>
  <si>
    <t>DETALHAMENTO DOS INDICADORES</t>
  </si>
  <si>
    <t>Pilar</t>
  </si>
  <si>
    <t>Peso (item)</t>
  </si>
  <si>
    <t>Item</t>
  </si>
  <si>
    <t>Peso (critério)</t>
  </si>
  <si>
    <t>Critério</t>
  </si>
  <si>
    <t>Descrição</t>
  </si>
  <si>
    <t>Origem</t>
  </si>
  <si>
    <t>Mensuração</t>
  </si>
  <si>
    <t>SISTEMA</t>
  </si>
  <si>
    <t>Alojamento</t>
  </si>
  <si>
    <t>Serão avaliadas as condições de Saúde e Segurança dos alojamentos tendo como critério de mensuração o percentual de conformidade, sendo percentual de conformidade = total de itens conformes/total de itens aplicáveis (itens conformes + itens não conformes) considerando como base as informações coletadas através das auditorias em alojamentos realizadas pela Gerenciadora de Saúde e Segurança.</t>
  </si>
  <si>
    <t>Auditoria de Alojamento (EBJ)</t>
  </si>
  <si>
    <r>
      <t xml:space="preserve">Atende: </t>
    </r>
    <r>
      <rPr>
        <sz val="8"/>
        <color rgb="FF000000"/>
        <rFont val="Verdana"/>
        <family val="2"/>
      </rPr>
      <t xml:space="preserve">% de conformidades maior ou igual à de 90% </t>
    </r>
    <r>
      <rPr>
        <b/>
        <sz val="8"/>
        <color rgb="FF000000"/>
        <rFont val="Verdana"/>
        <family val="2"/>
      </rPr>
      <t xml:space="preserve">/ Atende parcialmente: </t>
    </r>
    <r>
      <rPr>
        <sz val="8"/>
        <color rgb="FF000000"/>
        <rFont val="Verdana"/>
        <family val="2"/>
      </rPr>
      <t xml:space="preserve">% de conformidades maior ou igual à 80% e menor que 90% </t>
    </r>
    <r>
      <rPr>
        <b/>
        <sz val="8"/>
        <color rgb="FF000000"/>
        <rFont val="Verdana"/>
        <family val="2"/>
      </rPr>
      <t xml:space="preserve">/ Não atende: </t>
    </r>
    <r>
      <rPr>
        <sz val="8"/>
        <color rgb="FF000000"/>
        <rFont val="Verdana"/>
        <family val="2"/>
      </rPr>
      <t>% de conformidades menor que 80%.</t>
    </r>
  </si>
  <si>
    <t>Análises de riscos</t>
  </si>
  <si>
    <t>Serão avaliadas as documentações preliminares para a atividade tendo como critério de mensuração o percentual de conformidade, sendo percentual de conformidade = total de itens conformes/total de itens aplicáveis (itens conformes + itens não conformes) considerando como base as informações coletadas através da ferramenta de FAC (Formulário de Avaliação em Campo).</t>
  </si>
  <si>
    <t>FAC</t>
  </si>
  <si>
    <r>
      <t xml:space="preserve">ON/OFF </t>
    </r>
    <r>
      <rPr>
        <sz val="8"/>
        <color rgb="FF000000"/>
        <rFont val="Verdana"/>
        <family val="2"/>
      </rPr>
      <t>– Conformidades nas documentações de segurança.</t>
    </r>
  </si>
  <si>
    <t>Frentes de serviços</t>
  </si>
  <si>
    <t>Infraestrutura e recursos necessários para executar a atividade com segurança</t>
  </si>
  <si>
    <t>Será avaliado se a infraestrutura e recursos necessários para realização das atividades estão de acordo com requisitos de Segurança tendo como critério de mensuração o percentual de conformidade, sendo percentual de conformidade = total de itens conformes/total de itens aplicáveis (itens conforme + itens não conformes) avaliados utilizando como base as informações coletadas através da ferramenta de FAC (Formulário de Avaliação em Campo).</t>
  </si>
  <si>
    <t>Gestão de entregas</t>
  </si>
  <si>
    <t>Serão avaliadas as estregas solicitadas pela Fundação Renova e/ou Gerenciadora de Saúde e Segurança tendo como critério de mensuração o percentual de atendimento, o cálculo realizado será entregas feitas dentro do prazo/ total de entregas solicitadas. *.*o total de entregas poderá variar conforme a demanda de cada site.</t>
  </si>
  <si>
    <t>Gestão Sites</t>
  </si>
  <si>
    <r>
      <t xml:space="preserve">Atende: </t>
    </r>
    <r>
      <rPr>
        <sz val="8"/>
        <color rgb="FF000000"/>
        <rFont val="Verdana"/>
        <family val="2"/>
      </rPr>
      <t xml:space="preserve"> 100% das entregas solicitadas no prazo. </t>
    </r>
    <r>
      <rPr>
        <b/>
        <sz val="8"/>
        <color rgb="FF000000"/>
        <rFont val="Verdana"/>
        <family val="2"/>
      </rPr>
      <t>| Atende parcialmente</t>
    </r>
    <r>
      <rPr>
        <sz val="8"/>
        <color rgb="FF000000"/>
        <rFont val="Verdana"/>
        <family val="2"/>
      </rPr>
      <t xml:space="preserve">: Entre 85% a 100% do envio das entregas solicitadas no prazo. </t>
    </r>
    <r>
      <rPr>
        <b/>
        <sz val="8"/>
        <color rgb="FF000000"/>
        <rFont val="Verdana"/>
        <family val="2"/>
      </rPr>
      <t xml:space="preserve">| Não atende: </t>
    </r>
    <r>
      <rPr>
        <sz val="8"/>
        <color rgb="FF000000"/>
        <rFont val="Verdana"/>
        <family val="2"/>
      </rPr>
      <t>Índice inferior a 85% das entregas solicitadas dentro do prazo.</t>
    </r>
  </si>
  <si>
    <t>Incidentes (gestão + taxa)</t>
  </si>
  <si>
    <t>Ocorrências SPT AA</t>
  </si>
  <si>
    <t>Será avaliada a ocorrência de acidentes SPT AA (PG-3, PG-4 e PG-5).</t>
  </si>
  <si>
    <t>Gerenciamento de Ocorrências (Planejamento Central)</t>
  </si>
  <si>
    <r>
      <t xml:space="preserve">ON/OFF </t>
    </r>
    <r>
      <rPr>
        <sz val="8"/>
        <color rgb="FF000000"/>
        <rFont val="Verdana"/>
        <family val="2"/>
      </rPr>
      <t>– Ocorrência de SPT AA.</t>
    </r>
  </si>
  <si>
    <t>Ocorrências Danos Materiais</t>
  </si>
  <si>
    <t>Será avaliada a ocorrência de danos materiais (PG-3, PG-4 e PG-5).</t>
  </si>
  <si>
    <r>
      <t xml:space="preserve">ON/OFF </t>
    </r>
    <r>
      <rPr>
        <sz val="8"/>
        <color rgb="FF000000"/>
        <rFont val="Verdana"/>
        <family val="2"/>
      </rPr>
      <t>– Ocorrência de danos de danos materiais.</t>
    </r>
  </si>
  <si>
    <t>Acidente</t>
  </si>
  <si>
    <t>Será avaliada a ocorrência de acidentes registrados (SPT TM, SPT AR e CPT+Vidas Salvas).</t>
  </si>
  <si>
    <r>
      <t xml:space="preserve">ON/OFF </t>
    </r>
    <r>
      <rPr>
        <sz val="8"/>
        <color rgb="FF000000"/>
        <rFont val="Verdana"/>
        <family val="2"/>
      </rPr>
      <t>– Ocorrência de acidentes registrados (SPT-TM, SPT-AR e CPT).</t>
    </r>
  </si>
  <si>
    <t>Gerenciamento das ocorrências (todas)</t>
  </si>
  <si>
    <t>Será avaliado o gerenciamento das ocorrências considerando os seguintes processos e seus respectivos pesos: 1. Envio do comunicado no prazo (0,50%); 2. Atendimento ao plano de ação no prazo (0,75%) ; 3. Reincidência (histórico) (0,75%).</t>
  </si>
  <si>
    <r>
      <t xml:space="preserve">Atende: </t>
    </r>
    <r>
      <rPr>
        <sz val="8"/>
        <color rgb="FF000000"/>
        <rFont val="Verdana"/>
        <family val="2"/>
      </rPr>
      <t xml:space="preserve">% maior igual ou igual à 95% / </t>
    </r>
    <r>
      <rPr>
        <b/>
        <sz val="8"/>
        <color rgb="FF000000"/>
        <rFont val="Verdana"/>
        <family val="2"/>
      </rPr>
      <t xml:space="preserve">Atende parcialmente: </t>
    </r>
    <r>
      <rPr>
        <sz val="8"/>
        <color rgb="FF000000"/>
        <rFont val="Verdana"/>
        <family val="2"/>
      </rPr>
      <t xml:space="preserve">% maior ou igual à 75% e menor que 95% / </t>
    </r>
    <r>
      <rPr>
        <b/>
        <sz val="8"/>
        <color rgb="FF000000"/>
        <rFont val="Verdana"/>
        <family val="2"/>
      </rPr>
      <t xml:space="preserve">Não atende:  </t>
    </r>
    <r>
      <rPr>
        <sz val="8"/>
        <color rgb="FF000000"/>
        <rFont val="Verdana"/>
        <family val="2"/>
      </rPr>
      <t>% menor que 75%.</t>
    </r>
  </si>
  <si>
    <t>Intervenções</t>
  </si>
  <si>
    <t>Notificações</t>
  </si>
  <si>
    <t>Será considerado a ocorrência de notificação.</t>
  </si>
  <si>
    <r>
      <t xml:space="preserve">ON/OFF </t>
    </r>
    <r>
      <rPr>
        <sz val="8"/>
        <color rgb="FF000000"/>
        <rFont val="Verdana"/>
        <family val="2"/>
      </rPr>
      <t>– Ocorrência de notificação.</t>
    </r>
  </si>
  <si>
    <t>Paralisações</t>
  </si>
  <si>
    <t>Será considerado a ocorrência de paralisação.</t>
  </si>
  <si>
    <r>
      <t xml:space="preserve">ON/OFF </t>
    </r>
    <r>
      <rPr>
        <sz val="8"/>
        <color rgb="FF000000"/>
        <rFont val="Verdana"/>
        <family val="2"/>
      </rPr>
      <t>–Ocorrência de paralisação.</t>
    </r>
  </si>
  <si>
    <t>Mobilização</t>
  </si>
  <si>
    <t>Mobilização - Processos de mobilizações</t>
  </si>
  <si>
    <t>Serão avaliadas as não conformidades quanto ao cumprimento da matriz de treinamentos, treinamentos e mobilização de pessoas, veículos, máquinas e equipamentos tendo como critério de mensuração o percentual de conformidade, sendo percentual de conformidade = total de itens conformes/total de itens aplicáveis (itens conformes + itens não conformes) considerando como base as informações coletadas através da ferramenta de FAC (Formulário de Avaliação em Campo).</t>
  </si>
  <si>
    <t>FAC e/ou outros registros pertinentes</t>
  </si>
  <si>
    <r>
      <t xml:space="preserve">Atende: </t>
    </r>
    <r>
      <rPr>
        <sz val="8"/>
        <color rgb="FF000000"/>
        <rFont val="Verdana"/>
        <family val="2"/>
      </rPr>
      <t xml:space="preserve">% de conformidades maior ou igual à 90% </t>
    </r>
    <r>
      <rPr>
        <b/>
        <sz val="8"/>
        <color rgb="FF000000"/>
        <rFont val="Verdana"/>
        <family val="2"/>
      </rPr>
      <t xml:space="preserve">/ Atende parcialmente: </t>
    </r>
    <r>
      <rPr>
        <sz val="8"/>
        <color rgb="FF000000"/>
        <rFont val="Verdana"/>
        <family val="2"/>
      </rPr>
      <t xml:space="preserve">% de conformidades maior ou igual à 80% e menor que 90% </t>
    </r>
    <r>
      <rPr>
        <b/>
        <sz val="8"/>
        <color rgb="FF000000"/>
        <rFont val="Verdana"/>
        <family val="2"/>
      </rPr>
      <t xml:space="preserve">/ Não atende: </t>
    </r>
    <r>
      <rPr>
        <sz val="8"/>
        <color rgb="FF000000"/>
        <rFont val="Verdana"/>
        <family val="2"/>
      </rPr>
      <t>% de conformidades menor que 80%.</t>
    </r>
  </si>
  <si>
    <t>PCRC</t>
  </si>
  <si>
    <r>
      <t xml:space="preserve">Aderência aos controles </t>
    </r>
    <r>
      <rPr>
        <sz val="8"/>
        <color rgb="FFFF0000"/>
        <rFont val="Verdana"/>
        <family val="2"/>
      </rPr>
      <t>macros</t>
    </r>
    <r>
      <rPr>
        <sz val="8"/>
        <color rgb="FF000000"/>
        <rFont val="Verdana"/>
        <family val="2"/>
      </rPr>
      <t xml:space="preserve"> dos riscos críticos (Bow Tie)</t>
    </r>
  </si>
  <si>
    <t>Serão avaliadas as não conformidades quanto ao atendimento dos controles de riscos críticos mapeados pelo Bow Tie tendo como critério de mensuração o percentual de conformidade, sendo percentual de conformidade = total de itens conformes/total de itens aplicáveis (itens conforme + itens não conformes) utilizando como base as informações coletadas através da ferramenta de FAC (Formulário de Avaliação em Campo).</t>
  </si>
  <si>
    <r>
      <t xml:space="preserve">Atende: </t>
    </r>
    <r>
      <rPr>
        <sz val="8"/>
        <color rgb="FF000000"/>
        <rFont val="Verdana"/>
        <family val="2"/>
      </rPr>
      <t xml:space="preserve">% de conformidades maior ou igual à 95% </t>
    </r>
    <r>
      <rPr>
        <b/>
        <sz val="8"/>
        <color rgb="FF000000"/>
        <rFont val="Verdana"/>
        <family val="2"/>
      </rPr>
      <t xml:space="preserve">/ Atende parcialmente: </t>
    </r>
    <r>
      <rPr>
        <sz val="8"/>
        <color rgb="FF000000"/>
        <rFont val="Verdana"/>
        <family val="2"/>
      </rPr>
      <t xml:space="preserve">% de conformidades maior ou igual à 90% e menor que 95% </t>
    </r>
    <r>
      <rPr>
        <b/>
        <sz val="8"/>
        <color rgb="FF000000"/>
        <rFont val="Verdana"/>
        <family val="2"/>
      </rPr>
      <t xml:space="preserve">/ Não atende: </t>
    </r>
    <r>
      <rPr>
        <sz val="8"/>
        <color rgb="FF000000"/>
        <rFont val="Verdana"/>
        <family val="2"/>
      </rPr>
      <t>% de conformidades menor que 90%.</t>
    </r>
  </si>
  <si>
    <t>Resolução de itens</t>
  </si>
  <si>
    <t>Cumprimento de prazo para resoluções das ações de registros de inspeções e intervenções</t>
  </si>
  <si>
    <t>Será avaliado o atendimento das ações identificadas em inspeção e/ou intervenção dentro do prazo tendo como critério de mensuração o percentual de conformidade, sendo percentual de conformidade = total de itens resolvidos no prazo/total de itens resolvidos no prazo + total de itens resolvidos fora do prazo ou não resolvidos utilizando como base o resultado do atendimento ao plano de ação das ferramentas.</t>
  </si>
  <si>
    <r>
      <t xml:space="preserve">Atende: </t>
    </r>
    <r>
      <rPr>
        <sz val="8"/>
        <color rgb="FF000000"/>
        <rFont val="Verdana"/>
        <family val="2"/>
      </rPr>
      <t xml:space="preserve">% de conformidades igual à 100% </t>
    </r>
    <r>
      <rPr>
        <b/>
        <sz val="8"/>
        <color rgb="FF000000"/>
        <rFont val="Verdana"/>
        <family val="2"/>
      </rPr>
      <t xml:space="preserve">/ Atende parcialmente: </t>
    </r>
    <r>
      <rPr>
        <sz val="8"/>
        <color rgb="FF000000"/>
        <rFont val="Verdana"/>
        <family val="2"/>
      </rPr>
      <t xml:space="preserve">% de conformidades maior ou igual à 90% e menor que 100% </t>
    </r>
    <r>
      <rPr>
        <b/>
        <sz val="8"/>
        <color rgb="FF000000"/>
        <rFont val="Verdana"/>
        <family val="2"/>
      </rPr>
      <t xml:space="preserve">/ Não atende: </t>
    </r>
    <r>
      <rPr>
        <sz val="8"/>
        <color rgb="FF000000"/>
        <rFont val="Verdana"/>
        <family val="2"/>
      </rPr>
      <t>% de conformidades menor que 90%.</t>
    </r>
  </si>
  <si>
    <t>Trânsito</t>
  </si>
  <si>
    <t>Gerenciamento de trânsito</t>
  </si>
  <si>
    <t>Será avaliado o gerenciamento interno de trânsito  considerando os seguintes processos: 1. Envio das informações nos prazos. 2. Envio das informações nos padrões definidos. 3. Entrega das evidências solicitadas. 4. Entrega da planilha de dados detalhada.</t>
  </si>
  <si>
    <t>Gerenciamento de Trânsito (Planejamento Central)</t>
  </si>
  <si>
    <t>Taxa de desvio de trânsito</t>
  </si>
  <si>
    <t xml:space="preserve">Será avaliada a ocorrência de desvios de velocidade. O critério para mensuração será o coeficiente  calculado para se avaliar o quantitativo de desvios a cada 10.000 km (Desvios/Quilometragem x 10.000). </t>
  </si>
  <si>
    <r>
      <t xml:space="preserve">Atende: </t>
    </r>
    <r>
      <rPr>
        <sz val="8"/>
        <color rgb="FF000000"/>
        <rFont val="Verdana"/>
        <family val="2"/>
      </rPr>
      <t>Taxa de velocidade menor ou igual à 0,5 /</t>
    </r>
    <r>
      <rPr>
        <b/>
        <sz val="8"/>
        <color rgb="FF000000"/>
        <rFont val="Verdana"/>
        <family val="2"/>
      </rPr>
      <t xml:space="preserve"> Atende parcialmente: </t>
    </r>
    <r>
      <rPr>
        <sz val="8"/>
        <color rgb="FF000000"/>
        <rFont val="Verdana"/>
        <family val="2"/>
      </rPr>
      <t>Taxa de velocidade maior que 0,5 e menor ou igual à 1,0</t>
    </r>
    <r>
      <rPr>
        <b/>
        <sz val="8"/>
        <color rgb="FF000000"/>
        <rFont val="Verdana"/>
        <family val="2"/>
      </rPr>
      <t xml:space="preserve">  / Não atende: </t>
    </r>
    <r>
      <rPr>
        <sz val="8"/>
        <color rgb="FF000000"/>
        <rFont val="Verdana"/>
        <family val="2"/>
      </rPr>
      <t>Taxa maior que 1,0.</t>
    </r>
  </si>
  <si>
    <t>LIDERANÇA</t>
  </si>
  <si>
    <t>DDSS</t>
  </si>
  <si>
    <t>DDSS (ocorrência e qualidade)</t>
  </si>
  <si>
    <t>Será avaliada a realização, participação e qualidade do DDSS tendo como critério de mensuração o percentual de conformidade, sendo percentual de conformidade = total de itens conformes/total de itens aplicáveis (itens conformes + itens não conformes) utilizando como base as informações coletadas através da ferramenta de FAC (Formulário de Avaliação em Campo).</t>
  </si>
  <si>
    <t>Matriz de Responsabilidade</t>
  </si>
  <si>
    <t>Meta (100%)</t>
  </si>
  <si>
    <t>Será avaliado o cumprimento da matriz de responsabilidades por todos grupos mapeados na ferramenta de acordo com o PG-SES-053 - Matriz de responsabilidades.</t>
  </si>
  <si>
    <t xml:space="preserve">Gerenciamento dos Indicadores Mensais (Planejamento Central) </t>
  </si>
  <si>
    <r>
      <t xml:space="preserve">Atende: </t>
    </r>
    <r>
      <rPr>
        <sz val="8"/>
        <color rgb="FF000000"/>
        <rFont val="Verdana"/>
        <family val="2"/>
      </rPr>
      <t xml:space="preserve">Cumprimento maior ou igual a 100% / </t>
    </r>
    <r>
      <rPr>
        <b/>
        <sz val="8"/>
        <color rgb="FF000000"/>
        <rFont val="Verdana"/>
        <family val="2"/>
      </rPr>
      <t>Atende parcialmente</t>
    </r>
    <r>
      <rPr>
        <sz val="8"/>
        <color rgb="FF000000"/>
        <rFont val="Verdana"/>
        <family val="2"/>
      </rPr>
      <t xml:space="preserve">: Cumprimento maior ou igual à 95% e menor que 100%  / </t>
    </r>
    <r>
      <rPr>
        <b/>
        <sz val="8"/>
        <color rgb="FF000000"/>
        <rFont val="Verdana"/>
        <family val="2"/>
      </rPr>
      <t>Não atende</t>
    </r>
    <r>
      <rPr>
        <sz val="8"/>
        <color rgb="FF000000"/>
        <rFont val="Verdana"/>
        <family val="2"/>
      </rPr>
      <t>: Cumprimento menor que 95%.</t>
    </r>
  </si>
  <si>
    <t>PESSOAS</t>
  </si>
  <si>
    <t>RQA</t>
  </si>
  <si>
    <t>Meta (100%) - 2 registros por colaborador.</t>
  </si>
  <si>
    <r>
      <t>Será avaliado o percentual de RQA’s registrados/</t>
    </r>
    <r>
      <rPr>
        <b/>
        <sz val="8"/>
        <color rgb="FFFF0000"/>
        <rFont val="Verdana"/>
        <family val="2"/>
      </rPr>
      <t>Efetivo operacional (in loco).</t>
    </r>
  </si>
  <si>
    <t>Gerenciamento de RQA (Planejamento Central)</t>
  </si>
  <si>
    <r>
      <t xml:space="preserve">Atende: </t>
    </r>
    <r>
      <rPr>
        <sz val="8"/>
        <color rgb="FF000000"/>
        <rFont val="Verdana"/>
        <family val="2"/>
      </rPr>
      <t xml:space="preserve">% maior igual ou igual à 100% / </t>
    </r>
    <r>
      <rPr>
        <b/>
        <sz val="8"/>
        <color rgb="FF000000"/>
        <rFont val="Verdana"/>
        <family val="2"/>
      </rPr>
      <t xml:space="preserve">Atende parcialmente: </t>
    </r>
    <r>
      <rPr>
        <sz val="8"/>
        <color rgb="FF000000"/>
        <rFont val="Verdana"/>
        <family val="2"/>
      </rPr>
      <t xml:space="preserve">% maior ou igual à 85% e menor que 100% / </t>
    </r>
    <r>
      <rPr>
        <b/>
        <sz val="8"/>
        <color rgb="FF000000"/>
        <rFont val="Verdana"/>
        <family val="2"/>
      </rPr>
      <t xml:space="preserve">Não atende:  </t>
    </r>
    <r>
      <rPr>
        <sz val="8"/>
        <color rgb="FF000000"/>
        <rFont val="Verdana"/>
        <family val="2"/>
      </rPr>
      <t>% menor que 85%.</t>
    </r>
  </si>
  <si>
    <t>Gerenciamento do RQA</t>
  </si>
  <si>
    <t>Será avaliado o gerenciamento da ferramenta considerando os seguintes processos e seus respectivos pesos: 1. Envio da controle de registro semanal e mensal (2,5%); 2. Envio da apresentação mensal padrão (2,5%).</t>
  </si>
  <si>
    <t>Diálogo  Comportamental</t>
  </si>
  <si>
    <t>Diálogo Comportamental</t>
  </si>
  <si>
    <t>Será avaliada a percepção de risco dos colaboradores em campo. Tendo como critério de mensuração, o percentual do cálculo de itens conformes/itens avaliados considerando como base as informações coletadas através da ferramenta de FAC (Formulário de Avaliação em Campo).</t>
  </si>
  <si>
    <r>
      <t xml:space="preserve">Atende: </t>
    </r>
    <r>
      <rPr>
        <sz val="8"/>
        <color rgb="FF000000"/>
        <rFont val="Verdana"/>
        <family val="2"/>
      </rPr>
      <t>% de conformidades maior ou igual à de 90%</t>
    </r>
    <r>
      <rPr>
        <b/>
        <sz val="8"/>
        <color rgb="FF000000"/>
        <rFont val="Verdana"/>
        <family val="2"/>
      </rPr>
      <t xml:space="preserve"> / Atende parcialmente: </t>
    </r>
    <r>
      <rPr>
        <sz val="8"/>
        <color rgb="FF000000"/>
        <rFont val="Verdana"/>
        <family val="2"/>
      </rPr>
      <t>% de conformidades maior ou igual à 80% e menor que 90%</t>
    </r>
    <r>
      <rPr>
        <b/>
        <sz val="8"/>
        <color rgb="FF000000"/>
        <rFont val="Verdana"/>
        <family val="2"/>
      </rPr>
      <t xml:space="preserve"> / Não atende: </t>
    </r>
    <r>
      <rPr>
        <sz val="8"/>
        <color rgb="FF000000"/>
        <rFont val="Verdana"/>
        <family val="2"/>
      </rPr>
      <t>% de conformidades menor que 80%.</t>
    </r>
  </si>
  <si>
    <t>Treinamentos - Horas treinadas</t>
  </si>
  <si>
    <t>Meta (2%)</t>
  </si>
  <si>
    <t>Será avaliado o percentual de Horas Treinadas/Hora Homens Trabalhadas. Para atendimento a este item deverão ser encaminhadas mensalmente as evidências dos treinamentos considerados.</t>
  </si>
  <si>
    <r>
      <t xml:space="preserve">Atende: </t>
    </r>
    <r>
      <rPr>
        <sz val="8"/>
        <color rgb="FF000000"/>
        <rFont val="Verdana"/>
        <family val="2"/>
      </rPr>
      <t xml:space="preserve">% de horas treinadas maior ou igual à 2,0% / </t>
    </r>
    <r>
      <rPr>
        <b/>
        <sz val="8"/>
        <color rgb="FF000000"/>
        <rFont val="Verdana"/>
        <family val="2"/>
      </rPr>
      <t>Atende parcialmente</t>
    </r>
    <r>
      <rPr>
        <sz val="8"/>
        <color rgb="FF000000"/>
        <rFont val="Verdana"/>
        <family val="2"/>
      </rPr>
      <t xml:space="preserve">: % de horas treinadas maior ou igual à 1,0% e menor que 2,0% / </t>
    </r>
    <r>
      <rPr>
        <b/>
        <sz val="8"/>
        <color rgb="FF000000"/>
        <rFont val="Verdana"/>
        <family val="2"/>
      </rPr>
      <t>Não atende</t>
    </r>
    <r>
      <rPr>
        <sz val="8"/>
        <color rgb="FF000000"/>
        <rFont val="Verdana"/>
        <family val="2"/>
      </rPr>
      <t>: percentual de horas treinadas menor que 1,0%</t>
    </r>
  </si>
  <si>
    <t>Saúde</t>
  </si>
  <si>
    <t>Considerar o resultado final da avaliação dos indicadores de Saúde.</t>
  </si>
  <si>
    <t>Gestão Saúde</t>
  </si>
  <si>
    <r>
      <t xml:space="preserve">Atende: </t>
    </r>
    <r>
      <rPr>
        <sz val="8"/>
        <color rgb="FF000000"/>
        <rFont val="Verdana"/>
        <family val="2"/>
      </rPr>
      <t xml:space="preserve">resultado maior ou igual à de 80% </t>
    </r>
    <r>
      <rPr>
        <b/>
        <sz val="8"/>
        <color rgb="FF000000"/>
        <rFont val="Verdana"/>
        <family val="2"/>
      </rPr>
      <t xml:space="preserve">/ Atende parcialmente: </t>
    </r>
    <r>
      <rPr>
        <sz val="8"/>
        <color rgb="FF000000"/>
        <rFont val="Verdana"/>
        <family val="2"/>
      </rPr>
      <t xml:space="preserve">resultado maior ou igual à 70% e menor que 80% </t>
    </r>
    <r>
      <rPr>
        <b/>
        <sz val="8"/>
        <color rgb="FF000000"/>
        <rFont val="Verdana"/>
        <family val="2"/>
      </rPr>
      <t xml:space="preserve">/ Não atende: </t>
    </r>
    <r>
      <rPr>
        <sz val="8"/>
        <color rgb="FF000000"/>
        <rFont val="Verdana"/>
        <family val="2"/>
      </rPr>
      <t>resultado menor que 70%.</t>
    </r>
  </si>
  <si>
    <t>-</t>
  </si>
  <si>
    <t>Fatalidade</t>
  </si>
  <si>
    <t>A ocorrência de fatalidade zera a nota da empresa na avaliação.</t>
  </si>
  <si>
    <t>ON/OFF</t>
  </si>
  <si>
    <t>Código:</t>
  </si>
  <si>
    <t>FM-SES-054</t>
  </si>
  <si>
    <t>AVALIAÇÃO DE SAÚDE E SEGURANÇA</t>
  </si>
  <si>
    <t>Nº da revisão:</t>
  </si>
  <si>
    <t>Elaborador:</t>
  </si>
  <si>
    <t>Daniela Castro</t>
  </si>
  <si>
    <t>Aprovador:</t>
  </si>
  <si>
    <t>Rubens Bechara</t>
  </si>
  <si>
    <t>Data da aprovação:</t>
  </si>
  <si>
    <t>Periodicidade de revisão:</t>
  </si>
  <si>
    <t>Bianual</t>
  </si>
  <si>
    <t>Abrangência:</t>
  </si>
  <si>
    <t>Corporativa</t>
  </si>
  <si>
    <t>Classificação:</t>
  </si>
  <si>
    <t>Público</t>
  </si>
  <si>
    <r>
      <t xml:space="preserve">FORNECEDOR:  </t>
    </r>
    <r>
      <rPr>
        <sz val="10"/>
        <rFont val="Verdana"/>
        <family val="2"/>
      </rPr>
      <t>EBJ – ASSESSORIA E GERENCIAMENTO AMBIENTAIS LTDA</t>
    </r>
  </si>
  <si>
    <r>
      <t xml:space="preserve">OBJETO: </t>
    </r>
    <r>
      <rPr>
        <sz val="10"/>
        <rFont val="Verdana"/>
        <family val="2"/>
      </rPr>
      <t>SERVIÇOS DE GERENCIAMENTO EM SAÚDE E SEGURANÇA DO TRABALHO PARA OBRAS DE RECUPERAÇÃO DEVIDO AO ROMPIMENTO DA BARRAGEM DE REJEITOS EM FUNDÃO.</t>
    </r>
  </si>
  <si>
    <t xml:space="preserve">CONTRATO / PEDIDO: </t>
  </si>
  <si>
    <t>DATA INÍCIO:</t>
  </si>
  <si>
    <t xml:space="preserve">DATA FINAL: </t>
  </si>
  <si>
    <t>GESTOR:</t>
  </si>
  <si>
    <t>PREPOSTO:</t>
  </si>
  <si>
    <t>RUBENS BECHARA</t>
  </si>
  <si>
    <t>JOÃO MIGUEL ALVES</t>
  </si>
  <si>
    <t xml:space="preserve">DIRETORIA: </t>
  </si>
  <si>
    <t>GERÊNCIA:</t>
  </si>
  <si>
    <t>PROGRAMA:</t>
  </si>
  <si>
    <t>TERRITÓRIO:</t>
  </si>
  <si>
    <t>PERÍODO:</t>
  </si>
  <si>
    <t>GRUPO</t>
  </si>
  <si>
    <t>RESULTADO</t>
  </si>
  <si>
    <t>TRANSPARENCIA</t>
  </si>
  <si>
    <t>BASE</t>
  </si>
  <si>
    <t>TOPO</t>
  </si>
  <si>
    <t>DADOS</t>
  </si>
  <si>
    <t>Pontuação</t>
  </si>
  <si>
    <t>Peso</t>
  </si>
  <si>
    <t>Peso da nota</t>
  </si>
  <si>
    <t>Nota</t>
  </si>
  <si>
    <t>Sistema</t>
  </si>
  <si>
    <t>Reativo</t>
  </si>
  <si>
    <t>Liderança</t>
  </si>
  <si>
    <t>Dependente</t>
  </si>
  <si>
    <t>Pessoas</t>
  </si>
  <si>
    <t>Intependente</t>
  </si>
  <si>
    <t>Interdepentende</t>
  </si>
  <si>
    <t>FATALIDADE</t>
  </si>
  <si>
    <t>Estagio</t>
  </si>
  <si>
    <t>Resultado Geral</t>
  </si>
  <si>
    <t>Meta:85%</t>
  </si>
  <si>
    <t>NOTA</t>
  </si>
  <si>
    <t>Processo</t>
  </si>
  <si>
    <t>Peso do processo</t>
  </si>
  <si>
    <t>Peso do critério</t>
  </si>
  <si>
    <t>Resultado</t>
  </si>
  <si>
    <t>Peso (Geral)</t>
  </si>
  <si>
    <t>Justificativa</t>
  </si>
  <si>
    <t>Plano de ação</t>
  </si>
  <si>
    <t>SISTEMA
(50%)</t>
  </si>
  <si>
    <r>
      <t xml:space="preserve">Alojamento </t>
    </r>
    <r>
      <rPr>
        <sz val="9"/>
        <color rgb="FF000000"/>
        <rFont val="Verdana"/>
        <family val="2"/>
      </rPr>
      <t>*</t>
    </r>
  </si>
  <si>
    <t>Alojamento (Auditoria EBJ)</t>
  </si>
  <si>
    <r>
      <t xml:space="preserve">Análises de riscos </t>
    </r>
    <r>
      <rPr>
        <sz val="9"/>
        <color rgb="FF000000"/>
        <rFont val="Verdana"/>
        <family val="2"/>
      </rPr>
      <t>*</t>
    </r>
  </si>
  <si>
    <r>
      <t>Frentes de serviços</t>
    </r>
    <r>
      <rPr>
        <sz val="9"/>
        <color rgb="FF000000"/>
        <rFont val="Verdana"/>
        <family val="2"/>
      </rPr>
      <t xml:space="preserve"> *</t>
    </r>
  </si>
  <si>
    <r>
      <t>Gestão de entregas</t>
    </r>
    <r>
      <rPr>
        <sz val="9"/>
        <color rgb="FF000000"/>
        <rFont val="Verdana"/>
        <family val="2"/>
      </rPr>
      <t>*</t>
    </r>
  </si>
  <si>
    <r>
      <t xml:space="preserve">Incidentes (Gestão + taxa) </t>
    </r>
    <r>
      <rPr>
        <sz val="9"/>
        <color rgb="FF000000"/>
        <rFont val="Verdana"/>
        <family val="2"/>
      </rPr>
      <t>*</t>
    </r>
  </si>
  <si>
    <t>Acidentes registrados (SPT TM/SPT AR/CPT+ Vidas Salvas)</t>
  </si>
  <si>
    <r>
      <t>Intervenções</t>
    </r>
    <r>
      <rPr>
        <sz val="9"/>
        <color rgb="FF000000"/>
        <rFont val="Verdana"/>
        <family val="2"/>
      </rPr>
      <t xml:space="preserve"> *</t>
    </r>
  </si>
  <si>
    <r>
      <t>Mobilização</t>
    </r>
    <r>
      <rPr>
        <sz val="9"/>
        <color rgb="FF000000"/>
        <rFont val="Verdana"/>
        <family val="2"/>
      </rPr>
      <t>*</t>
    </r>
  </si>
  <si>
    <t>Riscos Críticos</t>
  </si>
  <si>
    <t>Aderência aos controles macros dos riscos críticos (Bow Tie)</t>
  </si>
  <si>
    <r>
      <t xml:space="preserve">Resolução de itens </t>
    </r>
    <r>
      <rPr>
        <sz val="9"/>
        <color rgb="FF000000"/>
        <rFont val="Verdana"/>
        <family val="2"/>
      </rPr>
      <t>*</t>
    </r>
  </si>
  <si>
    <t>Cumprimento de prazo para resoluções das ações</t>
  </si>
  <si>
    <r>
      <t xml:space="preserve">Trânsito </t>
    </r>
    <r>
      <rPr>
        <sz val="9"/>
        <color rgb="FF000000"/>
        <rFont val="Verdana"/>
        <family val="2"/>
      </rPr>
      <t>*</t>
    </r>
  </si>
  <si>
    <t>Taxa de desvios de trânsito</t>
  </si>
  <si>
    <t>TOTAL</t>
  </si>
  <si>
    <t xml:space="preserve">LIDERANÇA (18%)
</t>
  </si>
  <si>
    <r>
      <t xml:space="preserve">DDSS </t>
    </r>
    <r>
      <rPr>
        <sz val="9"/>
        <color rgb="FF000000"/>
        <rFont val="Verdana"/>
        <family val="2"/>
      </rPr>
      <t>**</t>
    </r>
  </si>
  <si>
    <r>
      <t xml:space="preserve">Matriz de Responsabilidade </t>
    </r>
    <r>
      <rPr>
        <sz val="9"/>
        <color rgb="FF000000"/>
        <rFont val="Verdana"/>
        <family val="2"/>
      </rPr>
      <t>**</t>
    </r>
  </si>
  <si>
    <t>PESSOAS (16%)</t>
  </si>
  <si>
    <r>
      <t>RQA</t>
    </r>
    <r>
      <rPr>
        <sz val="9"/>
        <color rgb="FF000000"/>
        <rFont val="Verdana"/>
        <family val="2"/>
      </rPr>
      <t xml:space="preserve"> *** </t>
    </r>
  </si>
  <si>
    <t>Meta (100% - 2 por colaborador em campo)</t>
  </si>
  <si>
    <r>
      <t xml:space="preserve">Treinamentos - Horas treinadas </t>
    </r>
    <r>
      <rPr>
        <sz val="9"/>
        <color rgb="FF000000"/>
        <rFont val="Verdana"/>
        <family val="2"/>
      </rPr>
      <t>**</t>
    </r>
  </si>
  <si>
    <t xml:space="preserve">SAÚDE (16%)
</t>
  </si>
  <si>
    <t>Avaliação da Saúde</t>
  </si>
  <si>
    <t xml:space="preserve">FATALIDADE (100%)
</t>
  </si>
  <si>
    <t>Ocorrência de Fatalidade</t>
  </si>
  <si>
    <t>Dados</t>
  </si>
  <si>
    <t>Meta Avaliação (85%)</t>
  </si>
  <si>
    <t>Curva</t>
  </si>
  <si>
    <t>ACOMPANHAMENTO MENSAL X CRITÉRIO</t>
  </si>
  <si>
    <t>Critérios</t>
  </si>
  <si>
    <t>Alojamento *</t>
  </si>
  <si>
    <t>Análises de riscos *</t>
  </si>
  <si>
    <t>Frentes de serviços *</t>
  </si>
  <si>
    <t>Infraestrutura e recursos necessários para executar a atividade com segurança.</t>
  </si>
  <si>
    <t>Gestão de entregas*</t>
  </si>
  <si>
    <t>Incidentes (Gestão + taxa) *</t>
  </si>
  <si>
    <t>Acidente com lesão</t>
  </si>
  <si>
    <t>Intervenções *</t>
  </si>
  <si>
    <t>Mobilização*</t>
  </si>
  <si>
    <t>PCRC *</t>
  </si>
  <si>
    <t>Aderência aos controles macros dos riscos críticos (Bow Tie).</t>
  </si>
  <si>
    <t>Resolução de itens *</t>
  </si>
  <si>
    <t>Cumprimento de prazo para resoluções das ação</t>
  </si>
  <si>
    <t>Trânsito *</t>
  </si>
  <si>
    <t>Gerenciamento de Trânsito</t>
  </si>
  <si>
    <t>DDSS **</t>
  </si>
  <si>
    <t>Matriz de Responsabilidade **</t>
  </si>
  <si>
    <t xml:space="preserve">RQA *** </t>
  </si>
  <si>
    <t>Treinamentos - Horas treinadas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</si>
</sst>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[$-416]mmm\-yy;@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0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  <font>
      <sz val="8"/>
      <name val="Verdana"/>
      <family val="2"/>
    </font>
    <font>
      <b/>
      <sz val="12"/>
      <color theme="1"/>
      <name val="Verdana"/>
      <family val="2"/>
    </font>
    <font>
      <b/>
      <sz val="8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  <font>
      <sz val="10"/>
      <name val="Verdana"/>
      <family val="2"/>
    </font>
    <font>
      <sz val="11"/>
      <color theme="1"/>
      <name val="Verdana"/>
      <family val="2"/>
    </font>
    <font>
      <sz val="7"/>
      <name val="Verdana"/>
      <family val="2"/>
    </font>
    <font>
      <sz val="7"/>
      <color theme="1"/>
      <name val="Verdana"/>
      <family val="2"/>
    </font>
    <font>
      <b/>
      <sz val="20"/>
      <name val="Verdana"/>
      <family val="2"/>
    </font>
    <font>
      <b/>
      <sz val="15"/>
      <name val="Verdana"/>
      <family val="2"/>
    </font>
    <font>
      <sz val="10"/>
      <color theme="6" tint="0.59999389629810485"/>
      <name val="Verdana"/>
      <family val="2"/>
    </font>
    <font>
      <sz val="9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11"/>
      <color theme="0"/>
      <name val="Calibri"/>
      <family val="2"/>
      <scheme val="minor"/>
    </font>
    <font>
      <b/>
      <sz val="12"/>
      <color theme="0"/>
      <name val="Verdana"/>
      <family val="2"/>
    </font>
    <font>
      <b/>
      <sz val="9"/>
      <color theme="0"/>
      <name val="Verdana"/>
      <family val="2"/>
    </font>
    <font>
      <sz val="8"/>
      <color theme="0"/>
      <name val="Verdana"/>
      <family val="2"/>
    </font>
    <font>
      <sz val="12"/>
      <color theme="0"/>
      <name val="Verdana"/>
      <family val="2"/>
    </font>
    <font>
      <sz val="12"/>
      <color theme="0"/>
      <name val="Arial"/>
      <family val="2"/>
    </font>
    <font>
      <sz val="11"/>
      <name val="Verdana"/>
      <family val="2"/>
    </font>
    <font>
      <sz val="9"/>
      <color rgb="FF000000"/>
      <name val="Verdana"/>
      <family val="2"/>
    </font>
    <font>
      <sz val="10"/>
      <color theme="1"/>
      <name val="Verdana"/>
      <family val="2"/>
    </font>
    <font>
      <sz val="10"/>
      <color theme="0"/>
      <name val="Verdana"/>
      <family val="2"/>
    </font>
    <font>
      <sz val="10"/>
      <color rgb="FF000000"/>
      <name val="Verdana"/>
      <family val="2"/>
    </font>
    <font>
      <b/>
      <sz val="11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1"/>
      <name val="Arial"/>
      <family val="2"/>
    </font>
    <font>
      <b/>
      <sz val="8"/>
      <color theme="1"/>
      <name val="Verdana"/>
      <family val="2"/>
    </font>
    <font>
      <sz val="11"/>
      <name val="Calibri"/>
      <family val="2"/>
      <scheme val="minor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b/>
      <sz val="12"/>
      <color rgb="FFFFFFFF"/>
      <name val="Verdana"/>
      <family val="2"/>
    </font>
    <font>
      <sz val="12"/>
      <color rgb="FF000000"/>
      <name val="Verdana"/>
      <family val="2"/>
    </font>
    <font>
      <sz val="11"/>
      <color rgb="FF000000"/>
      <name val="Verdana"/>
      <family val="2"/>
    </font>
    <font>
      <b/>
      <sz val="8"/>
      <color rgb="FFFFFFFF"/>
      <name val="Verdana"/>
      <family val="2"/>
    </font>
    <font>
      <b/>
      <sz val="8"/>
      <color rgb="FF000000"/>
      <name val="Verdana"/>
      <family val="2"/>
    </font>
    <font>
      <b/>
      <sz val="8"/>
      <color rgb="FFFF0000"/>
      <name val="Verdana"/>
      <family val="2"/>
    </font>
    <font>
      <sz val="8"/>
      <color rgb="FFFF0000"/>
      <name val="Verdana"/>
      <family val="2"/>
    </font>
    <font>
      <b/>
      <sz val="16"/>
      <color theme="0"/>
      <name val="Verdana"/>
      <family val="2"/>
    </font>
    <font>
      <sz val="12"/>
      <color theme="1"/>
      <name val="Arial"/>
      <family val="2"/>
    </font>
    <font>
      <b/>
      <sz val="10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70AD47"/>
      </left>
      <right style="medium">
        <color rgb="FF70AD47"/>
      </right>
      <top style="medium">
        <color rgb="FF70AD47"/>
      </top>
      <bottom style="thick">
        <color rgb="FF70AD47"/>
      </bottom>
      <diagonal/>
    </border>
    <border>
      <left style="medium">
        <color rgb="FF70AD47"/>
      </left>
      <right style="medium">
        <color rgb="FF70AD47"/>
      </right>
      <top style="thick">
        <color rgb="FF70AD47"/>
      </top>
      <bottom style="medium">
        <color rgb="FF70AD47"/>
      </bottom>
      <diagonal/>
    </border>
    <border>
      <left style="medium">
        <color rgb="FF70AD47"/>
      </left>
      <right style="medium">
        <color rgb="FF70AD47"/>
      </right>
      <top style="medium">
        <color rgb="FF70AD47"/>
      </top>
      <bottom style="medium">
        <color rgb="FF70AD47"/>
      </bottom>
      <diagonal/>
    </border>
    <border>
      <left style="medium">
        <color rgb="FF70AD47"/>
      </left>
      <right style="medium">
        <color rgb="FF70AD47"/>
      </right>
      <top style="medium">
        <color rgb="FF70AD47"/>
      </top>
      <bottom/>
      <diagonal/>
    </border>
    <border>
      <left style="medium">
        <color rgb="FF70AD47"/>
      </left>
      <right style="medium">
        <color rgb="FF70AD47"/>
      </right>
      <top/>
      <bottom style="medium">
        <color rgb="FF70AD47"/>
      </bottom>
      <diagonal/>
    </border>
    <border>
      <left style="medium">
        <color rgb="FF70AD47"/>
      </left>
      <right style="medium">
        <color rgb="FF70AD47"/>
      </right>
      <top/>
      <bottom/>
      <diagonal/>
    </border>
    <border>
      <left style="medium">
        <color rgb="FF70AD47"/>
      </left>
      <right style="medium">
        <color rgb="FF70AD47"/>
      </right>
      <top/>
      <bottom style="thick">
        <color rgb="FF70AD47"/>
      </bottom>
      <diagonal/>
    </border>
    <border>
      <left style="thick">
        <color rgb="FF70AD47"/>
      </left>
      <right style="medium">
        <color rgb="FF70AD47"/>
      </right>
      <top style="thick">
        <color rgb="FF70AD47"/>
      </top>
      <bottom style="medium">
        <color rgb="FF70AD47"/>
      </bottom>
      <diagonal/>
    </border>
    <border>
      <left style="medium">
        <color rgb="FF70AD47"/>
      </left>
      <right/>
      <top style="medium">
        <color rgb="FF70AD47"/>
      </top>
      <bottom/>
      <diagonal/>
    </border>
    <border>
      <left style="medium">
        <color rgb="FF70AD47"/>
      </left>
      <right/>
      <top/>
      <bottom style="thick">
        <color rgb="FF70AD47"/>
      </bottom>
      <diagonal/>
    </border>
    <border>
      <left style="medium">
        <color rgb="FF70AD47"/>
      </left>
      <right style="medium">
        <color rgb="FF70AD47"/>
      </right>
      <top style="thick">
        <color rgb="FF70AD47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8">
    <xf numFmtId="0" fontId="0" fillId="0" borderId="0" xfId="0"/>
    <xf numFmtId="0" fontId="3" fillId="0" borderId="2" xfId="2" applyBorder="1" applyAlignment="1">
      <alignment vertical="center" wrapText="1"/>
    </xf>
    <xf numFmtId="0" fontId="3" fillId="0" borderId="2" xfId="2" applyBorder="1" applyAlignment="1">
      <alignment horizontal="center" vertical="center"/>
    </xf>
    <xf numFmtId="0" fontId="3" fillId="0" borderId="2" xfId="2" applyBorder="1" applyAlignment="1">
      <alignment vertical="center"/>
    </xf>
    <xf numFmtId="0" fontId="0" fillId="0" borderId="10" xfId="0" applyBorder="1"/>
    <xf numFmtId="0" fontId="0" fillId="0" borderId="0" xfId="0" applyAlignment="1">
      <alignment horizontal="left" vertical="top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3" xfId="2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 readingOrder="1"/>
    </xf>
    <xf numFmtId="9" fontId="9" fillId="0" borderId="28" xfId="0" applyNumberFormat="1" applyFont="1" applyBorder="1" applyAlignment="1">
      <alignment horizontal="center" vertical="center" wrapText="1" readingOrder="1"/>
    </xf>
    <xf numFmtId="0" fontId="8" fillId="0" borderId="28" xfId="0" applyFont="1" applyBorder="1" applyAlignment="1">
      <alignment horizontal="center" vertical="center" wrapText="1"/>
    </xf>
    <xf numFmtId="164" fontId="8" fillId="0" borderId="28" xfId="1" applyNumberFormat="1" applyFont="1" applyFill="1" applyBorder="1" applyAlignment="1">
      <alignment horizontal="center" vertical="center"/>
    </xf>
    <xf numFmtId="0" fontId="8" fillId="0" borderId="28" xfId="0" applyFont="1" applyBorder="1"/>
    <xf numFmtId="0" fontId="8" fillId="2" borderId="26" xfId="0" applyFont="1" applyFill="1" applyBorder="1" applyAlignment="1">
      <alignment horizontal="center" vertical="center" wrapText="1"/>
    </xf>
    <xf numFmtId="164" fontId="8" fillId="2" borderId="26" xfId="1" applyNumberFormat="1" applyFont="1" applyFill="1" applyBorder="1" applyAlignment="1">
      <alignment horizontal="center" vertical="center"/>
    </xf>
    <xf numFmtId="0" fontId="8" fillId="2" borderId="26" xfId="0" applyFont="1" applyFill="1" applyBorder="1"/>
    <xf numFmtId="0" fontId="8" fillId="0" borderId="26" xfId="0" applyFont="1" applyBorder="1" applyAlignment="1">
      <alignment horizontal="center" vertical="center" wrapText="1"/>
    </xf>
    <xf numFmtId="164" fontId="8" fillId="0" borderId="26" xfId="1" applyNumberFormat="1" applyFont="1" applyFill="1" applyBorder="1" applyAlignment="1">
      <alignment horizontal="center" vertical="center"/>
    </xf>
    <xf numFmtId="0" fontId="8" fillId="0" borderId="26" xfId="0" applyFont="1" applyBorder="1"/>
    <xf numFmtId="0" fontId="9" fillId="0" borderId="26" xfId="0" applyFont="1" applyBorder="1" applyAlignment="1">
      <alignment horizontal="center" vertical="center" wrapText="1" readingOrder="1"/>
    </xf>
    <xf numFmtId="9" fontId="9" fillId="0" borderId="26" xfId="0" applyNumberFormat="1" applyFont="1" applyBorder="1" applyAlignment="1">
      <alignment horizontal="center" vertical="center" wrapText="1" readingOrder="1"/>
    </xf>
    <xf numFmtId="0" fontId="9" fillId="2" borderId="26" xfId="0" applyFont="1" applyFill="1" applyBorder="1" applyAlignment="1">
      <alignment horizontal="center" vertical="center" wrapText="1" readingOrder="1"/>
    </xf>
    <xf numFmtId="9" fontId="9" fillId="2" borderId="26" xfId="0" applyNumberFormat="1" applyFont="1" applyFill="1" applyBorder="1" applyAlignment="1">
      <alignment horizontal="center" vertical="center" wrapText="1" readingOrder="1"/>
    </xf>
    <xf numFmtId="10" fontId="8" fillId="2" borderId="26" xfId="1" applyNumberFormat="1" applyFont="1" applyFill="1" applyBorder="1" applyAlignment="1">
      <alignment horizontal="center" vertical="center"/>
    </xf>
    <xf numFmtId="0" fontId="10" fillId="4" borderId="34" xfId="0" applyFont="1" applyFill="1" applyBorder="1" applyAlignment="1">
      <alignment horizontal="center" vertical="center" wrapText="1"/>
    </xf>
    <xf numFmtId="164" fontId="12" fillId="4" borderId="31" xfId="0" applyNumberFormat="1" applyFont="1" applyFill="1" applyBorder="1" applyAlignment="1">
      <alignment horizontal="center" vertical="center"/>
    </xf>
    <xf numFmtId="0" fontId="10" fillId="4" borderId="31" xfId="0" applyFont="1" applyFill="1" applyBorder="1"/>
    <xf numFmtId="0" fontId="0" fillId="0" borderId="2" xfId="0" applyBorder="1"/>
    <xf numFmtId="0" fontId="17" fillId="0" borderId="10" xfId="0" applyFont="1" applyBorder="1" applyAlignment="1">
      <alignment vertical="center" wrapText="1"/>
    </xf>
    <xf numFmtId="0" fontId="18" fillId="0" borderId="10" xfId="0" applyFont="1" applyBorder="1"/>
    <xf numFmtId="0" fontId="0" fillId="0" borderId="10" xfId="0" applyBorder="1" applyAlignment="1">
      <alignment horizontal="center" vertical="center"/>
    </xf>
    <xf numFmtId="0" fontId="15" fillId="0" borderId="1" xfId="2" applyFont="1" applyBorder="1" applyAlignment="1">
      <alignment vertical="center" wrapText="1"/>
    </xf>
    <xf numFmtId="0" fontId="15" fillId="0" borderId="2" xfId="2" applyFont="1" applyBorder="1" applyAlignment="1">
      <alignment vertical="center" wrapText="1"/>
    </xf>
    <xf numFmtId="0" fontId="15" fillId="0" borderId="2" xfId="2" applyFont="1" applyBorder="1" applyAlignment="1">
      <alignment horizontal="center" vertical="center"/>
    </xf>
    <xf numFmtId="0" fontId="15" fillId="0" borderId="2" xfId="2" applyFont="1" applyBorder="1" applyAlignment="1">
      <alignment vertical="center"/>
    </xf>
    <xf numFmtId="0" fontId="16" fillId="0" borderId="3" xfId="0" applyFont="1" applyBorder="1"/>
    <xf numFmtId="0" fontId="16" fillId="0" borderId="4" xfId="0" applyFont="1" applyBorder="1"/>
    <xf numFmtId="0" fontId="19" fillId="0" borderId="0" xfId="2" applyFont="1" applyAlignment="1">
      <alignment vertical="center" wrapText="1"/>
    </xf>
    <xf numFmtId="0" fontId="16" fillId="0" borderId="5" xfId="0" applyFont="1" applyBorder="1"/>
    <xf numFmtId="0" fontId="20" fillId="0" borderId="6" xfId="2" applyFont="1" applyBorder="1" applyAlignment="1">
      <alignment vertical="center"/>
    </xf>
    <xf numFmtId="0" fontId="20" fillId="0" borderId="7" xfId="2" applyFont="1" applyBorder="1" applyAlignment="1">
      <alignment vertical="center"/>
    </xf>
    <xf numFmtId="0" fontId="20" fillId="0" borderId="7" xfId="2" applyFont="1" applyBorder="1" applyAlignment="1">
      <alignment vertical="center" wrapText="1"/>
    </xf>
    <xf numFmtId="0" fontId="15" fillId="0" borderId="7" xfId="2" applyFont="1" applyBorder="1" applyAlignment="1">
      <alignment horizontal="center" vertical="center"/>
    </xf>
    <xf numFmtId="0" fontId="21" fillId="0" borderId="7" xfId="2" applyFont="1" applyBorder="1" applyAlignment="1">
      <alignment vertical="center"/>
    </xf>
    <xf numFmtId="0" fontId="15" fillId="0" borderId="7" xfId="2" applyFont="1" applyBorder="1" applyAlignment="1">
      <alignment vertical="center"/>
    </xf>
    <xf numFmtId="0" fontId="16" fillId="0" borderId="8" xfId="0" applyFont="1" applyBorder="1"/>
    <xf numFmtId="0" fontId="20" fillId="0" borderId="0" xfId="2" applyFont="1" applyAlignment="1">
      <alignment vertical="center"/>
    </xf>
    <xf numFmtId="0" fontId="20" fillId="0" borderId="0" xfId="2" applyFont="1" applyAlignment="1">
      <alignment vertical="center" wrapText="1"/>
    </xf>
    <xf numFmtId="0" fontId="15" fillId="0" borderId="0" xfId="2" applyFont="1" applyAlignment="1">
      <alignment horizontal="center" vertical="center"/>
    </xf>
    <xf numFmtId="0" fontId="21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0" applyFont="1"/>
    <xf numFmtId="0" fontId="14" fillId="0" borderId="20" xfId="2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14" fontId="22" fillId="0" borderId="9" xfId="2" applyNumberFormat="1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17" fontId="0" fillId="0" borderId="47" xfId="0" applyNumberFormat="1" applyBorder="1" applyAlignment="1">
      <alignment horizontal="center"/>
    </xf>
    <xf numFmtId="17" fontId="0" fillId="0" borderId="48" xfId="0" applyNumberFormat="1" applyBorder="1" applyAlignment="1">
      <alignment horizontal="center"/>
    </xf>
    <xf numFmtId="17" fontId="0" fillId="0" borderId="49" xfId="0" applyNumberFormat="1" applyBorder="1" applyAlignment="1">
      <alignment horizontal="center"/>
    </xf>
    <xf numFmtId="0" fontId="0" fillId="0" borderId="47" xfId="0" applyBorder="1"/>
    <xf numFmtId="0" fontId="0" fillId="0" borderId="49" xfId="0" applyBorder="1"/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 vertical="center"/>
    </xf>
    <xf numFmtId="0" fontId="22" fillId="0" borderId="9" xfId="2" applyFont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8" fillId="2" borderId="26" xfId="0" applyFont="1" applyFill="1" applyBorder="1" applyAlignment="1">
      <alignment vertical="center"/>
    </xf>
    <xf numFmtId="0" fontId="9" fillId="2" borderId="28" xfId="0" applyFont="1" applyFill="1" applyBorder="1" applyAlignment="1">
      <alignment horizontal="center" vertical="center" wrapText="1" readingOrder="1"/>
    </xf>
    <xf numFmtId="9" fontId="9" fillId="2" borderId="28" xfId="0" applyNumberFormat="1" applyFont="1" applyFill="1" applyBorder="1" applyAlignment="1">
      <alignment horizontal="center" vertical="center" wrapText="1" readingOrder="1"/>
    </xf>
    <xf numFmtId="0" fontId="8" fillId="2" borderId="28" xfId="0" applyFont="1" applyFill="1" applyBorder="1" applyAlignment="1">
      <alignment horizontal="center" vertical="center" wrapText="1"/>
    </xf>
    <xf numFmtId="164" fontId="8" fillId="2" borderId="28" xfId="1" applyNumberFormat="1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vertical="center"/>
    </xf>
    <xf numFmtId="0" fontId="10" fillId="4" borderId="31" xfId="0" applyFont="1" applyFill="1" applyBorder="1" applyAlignment="1">
      <alignment vertical="center"/>
    </xf>
    <xf numFmtId="9" fontId="9" fillId="0" borderId="51" xfId="1" applyFont="1" applyFill="1" applyBorder="1" applyAlignment="1">
      <alignment horizontal="center" vertical="center" wrapText="1" readingOrder="1"/>
    </xf>
    <xf numFmtId="9" fontId="8" fillId="0" borderId="0" xfId="0" applyNumberFormat="1" applyFont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9" fontId="15" fillId="0" borderId="0" xfId="1" applyFont="1" applyFill="1" applyBorder="1" applyAlignment="1">
      <alignment horizontal="center" vertical="center" wrapText="1"/>
    </xf>
    <xf numFmtId="9" fontId="15" fillId="0" borderId="0" xfId="1" applyFont="1" applyFill="1" applyBorder="1" applyAlignment="1">
      <alignment horizontal="center" vertical="center"/>
    </xf>
    <xf numFmtId="9" fontId="27" fillId="0" borderId="0" xfId="1" applyFont="1" applyFill="1" applyBorder="1" applyAlignment="1">
      <alignment horizontal="center" vertical="center" wrapText="1"/>
    </xf>
    <xf numFmtId="9" fontId="30" fillId="0" borderId="0" xfId="1" applyFont="1" applyFill="1" applyBorder="1" applyAlignment="1">
      <alignment horizontal="center" vertical="center" wrapText="1"/>
    </xf>
    <xf numFmtId="0" fontId="25" fillId="0" borderId="5" xfId="0" applyFont="1" applyBorder="1"/>
    <xf numFmtId="164" fontId="30" fillId="0" borderId="0" xfId="1" applyNumberFormat="1" applyFont="1" applyFill="1" applyBorder="1" applyAlignment="1">
      <alignment horizontal="center" vertical="center" wrapText="1"/>
    </xf>
    <xf numFmtId="0" fontId="25" fillId="0" borderId="4" xfId="0" applyFont="1" applyBorder="1"/>
    <xf numFmtId="0" fontId="25" fillId="0" borderId="0" xfId="0" applyFont="1"/>
    <xf numFmtId="10" fontId="12" fillId="4" borderId="31" xfId="1" applyNumberFormat="1" applyFont="1" applyFill="1" applyBorder="1" applyAlignment="1">
      <alignment horizontal="center" vertical="center"/>
    </xf>
    <xf numFmtId="164" fontId="29" fillId="0" borderId="0" xfId="2" applyNumberFormat="1" applyFont="1" applyAlignment="1">
      <alignment vertical="center" wrapText="1"/>
    </xf>
    <xf numFmtId="164" fontId="34" fillId="0" borderId="0" xfId="1" applyNumberFormat="1" applyFont="1" applyFill="1" applyBorder="1" applyAlignment="1">
      <alignment horizontal="center" vertical="center"/>
    </xf>
    <xf numFmtId="164" fontId="34" fillId="0" borderId="0" xfId="1" applyNumberFormat="1" applyFont="1" applyFill="1" applyBorder="1" applyAlignment="1">
      <alignment horizontal="center" vertical="center" wrapText="1"/>
    </xf>
    <xf numFmtId="164" fontId="28" fillId="0" borderId="0" xfId="0" applyNumberFormat="1" applyFont="1" applyAlignment="1">
      <alignment horizontal="center" vertical="center" wrapText="1"/>
    </xf>
    <xf numFmtId="164" fontId="34" fillId="0" borderId="7" xfId="1" applyNumberFormat="1" applyFont="1" applyFill="1" applyBorder="1" applyAlignment="1">
      <alignment horizontal="center" vertical="center" wrapText="1"/>
    </xf>
    <xf numFmtId="164" fontId="28" fillId="0" borderId="7" xfId="0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center" vertical="center"/>
    </xf>
    <xf numFmtId="0" fontId="29" fillId="0" borderId="0" xfId="2" applyFont="1" applyAlignment="1">
      <alignment horizontal="center" vertical="center"/>
    </xf>
    <xf numFmtId="164" fontId="26" fillId="0" borderId="0" xfId="2" applyNumberFormat="1" applyFont="1" applyAlignment="1">
      <alignment vertical="center" wrapText="1"/>
    </xf>
    <xf numFmtId="164" fontId="27" fillId="0" borderId="0" xfId="2" applyNumberFormat="1" applyFont="1" applyAlignment="1">
      <alignment vertical="center" wrapText="1"/>
    </xf>
    <xf numFmtId="0" fontId="9" fillId="2" borderId="31" xfId="0" applyFont="1" applyFill="1" applyBorder="1" applyAlignment="1">
      <alignment horizontal="center" vertical="center" wrapText="1" readingOrder="1"/>
    </xf>
    <xf numFmtId="0" fontId="8" fillId="0" borderId="31" xfId="0" applyFont="1" applyBorder="1" applyAlignment="1">
      <alignment horizontal="center" vertical="center" wrapText="1"/>
    </xf>
    <xf numFmtId="165" fontId="24" fillId="0" borderId="13" xfId="0" applyNumberFormat="1" applyFont="1" applyBorder="1" applyAlignment="1">
      <alignment vertical="center"/>
    </xf>
    <xf numFmtId="165" fontId="24" fillId="0" borderId="18" xfId="0" applyNumberFormat="1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3" fillId="0" borderId="21" xfId="0" applyFont="1" applyBorder="1" applyAlignment="1">
      <alignment vertical="center"/>
    </xf>
    <xf numFmtId="0" fontId="7" fillId="0" borderId="0" xfId="0" applyFont="1" applyAlignment="1">
      <alignment horizontal="center" vertical="center" wrapText="1" readingOrder="1"/>
    </xf>
    <xf numFmtId="165" fontId="7" fillId="0" borderId="0" xfId="0" applyNumberFormat="1" applyFont="1" applyAlignment="1">
      <alignment horizontal="center" vertical="center" wrapText="1" readingOrder="1"/>
    </xf>
    <xf numFmtId="0" fontId="25" fillId="0" borderId="0" xfId="0" applyFont="1" applyAlignment="1">
      <alignment horizontal="center" vertical="center"/>
    </xf>
    <xf numFmtId="164" fontId="25" fillId="0" borderId="0" xfId="1" applyNumberFormat="1" applyFont="1" applyFill="1" applyBorder="1" applyAlignment="1">
      <alignment horizontal="center" vertical="center"/>
    </xf>
    <xf numFmtId="9" fontId="25" fillId="0" borderId="0" xfId="1" applyFont="1" applyFill="1" applyBorder="1" applyAlignment="1">
      <alignment horizontal="center" vertical="center"/>
    </xf>
    <xf numFmtId="2" fontId="25" fillId="0" borderId="0" xfId="1" applyNumberFormat="1" applyFont="1" applyFill="1" applyBorder="1" applyAlignment="1">
      <alignment horizontal="center" vertical="center"/>
    </xf>
    <xf numFmtId="0" fontId="40" fillId="0" borderId="0" xfId="0" applyFont="1"/>
    <xf numFmtId="0" fontId="8" fillId="0" borderId="0" xfId="0" applyFont="1"/>
    <xf numFmtId="0" fontId="39" fillId="0" borderId="3" xfId="0" applyFont="1" applyBorder="1" applyAlignment="1">
      <alignment horizontal="center" vertical="center"/>
    </xf>
    <xf numFmtId="0" fontId="39" fillId="0" borderId="56" xfId="0" applyFont="1" applyBorder="1" applyAlignment="1">
      <alignment vertical="center"/>
    </xf>
    <xf numFmtId="0" fontId="42" fillId="0" borderId="0" xfId="0" applyFont="1" applyAlignment="1">
      <alignment vertical="center"/>
    </xf>
    <xf numFmtId="9" fontId="9" fillId="2" borderId="57" xfId="0" applyNumberFormat="1" applyFont="1" applyFill="1" applyBorder="1" applyAlignment="1">
      <alignment horizontal="center" vertical="center" wrapText="1" readingOrder="1"/>
    </xf>
    <xf numFmtId="0" fontId="9" fillId="2" borderId="57" xfId="0" applyFont="1" applyFill="1" applyBorder="1" applyAlignment="1">
      <alignment horizontal="center" vertical="center" wrapText="1" readingOrder="1"/>
    </xf>
    <xf numFmtId="0" fontId="9" fillId="2" borderId="57" xfId="0" applyFont="1" applyFill="1" applyBorder="1" applyAlignment="1">
      <alignment horizontal="justify" vertical="center" wrapText="1" readingOrder="1"/>
    </xf>
    <xf numFmtId="0" fontId="47" fillId="2" borderId="57" xfId="0" applyFont="1" applyFill="1" applyBorder="1" applyAlignment="1">
      <alignment horizontal="justify" vertical="center" wrapText="1" readingOrder="1"/>
    </xf>
    <xf numFmtId="0" fontId="47" fillId="2" borderId="57" xfId="0" applyFont="1" applyFill="1" applyBorder="1" applyAlignment="1">
      <alignment horizontal="center" vertical="center" wrapText="1" readingOrder="1"/>
    </xf>
    <xf numFmtId="9" fontId="9" fillId="7" borderId="58" xfId="0" applyNumberFormat="1" applyFont="1" applyFill="1" applyBorder="1" applyAlignment="1">
      <alignment horizontal="center" vertical="center" wrapText="1" readingOrder="1"/>
    </xf>
    <xf numFmtId="0" fontId="9" fillId="7" borderId="58" xfId="0" applyFont="1" applyFill="1" applyBorder="1" applyAlignment="1">
      <alignment horizontal="center" vertical="center" wrapText="1" readingOrder="1"/>
    </xf>
    <xf numFmtId="0" fontId="9" fillId="7" borderId="58" xfId="0" applyFont="1" applyFill="1" applyBorder="1" applyAlignment="1">
      <alignment horizontal="justify" vertical="center" wrapText="1" readingOrder="1"/>
    </xf>
    <xf numFmtId="0" fontId="47" fillId="7" borderId="58" xfId="0" applyFont="1" applyFill="1" applyBorder="1" applyAlignment="1">
      <alignment horizontal="justify" vertical="center" wrapText="1" readingOrder="1"/>
    </xf>
    <xf numFmtId="0" fontId="44" fillId="2" borderId="57" xfId="0" applyFont="1" applyFill="1" applyBorder="1" applyAlignment="1">
      <alignment horizontal="center" vertical="center" wrapText="1" readingOrder="1"/>
    </xf>
    <xf numFmtId="0" fontId="41" fillId="0" borderId="0" xfId="0" applyFont="1" applyAlignment="1">
      <alignment horizontal="center" vertical="center" textRotation="90"/>
    </xf>
    <xf numFmtId="2" fontId="25" fillId="0" borderId="0" xfId="0" applyNumberFormat="1" applyFont="1" applyAlignment="1">
      <alignment horizontal="center" vertical="center"/>
    </xf>
    <xf numFmtId="0" fontId="9" fillId="2" borderId="59" xfId="0" applyFont="1" applyFill="1" applyBorder="1" applyAlignment="1">
      <alignment horizontal="justify" vertical="center" wrapText="1" readingOrder="1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9" fillId="0" borderId="51" xfId="0" applyFont="1" applyBorder="1" applyAlignment="1">
      <alignment horizontal="center" vertical="center" wrapText="1" readingOrder="1"/>
    </xf>
    <xf numFmtId="9" fontId="9" fillId="7" borderId="59" xfId="0" applyNumberFormat="1" applyFont="1" applyFill="1" applyBorder="1" applyAlignment="1">
      <alignment horizontal="center" vertical="center" wrapText="1" readingOrder="1"/>
    </xf>
    <xf numFmtId="0" fontId="9" fillId="7" borderId="59" xfId="0" applyFont="1" applyFill="1" applyBorder="1" applyAlignment="1">
      <alignment horizontal="center" vertical="center" wrapText="1" readingOrder="1"/>
    </xf>
    <xf numFmtId="0" fontId="9" fillId="7" borderId="59" xfId="0" applyFont="1" applyFill="1" applyBorder="1" applyAlignment="1">
      <alignment horizontal="justify" vertical="center" wrapText="1" readingOrder="1"/>
    </xf>
    <xf numFmtId="0" fontId="47" fillId="7" borderId="59" xfId="0" applyFont="1" applyFill="1" applyBorder="1" applyAlignment="1">
      <alignment horizontal="justify" vertical="center" wrapText="1" readingOrder="1"/>
    </xf>
    <xf numFmtId="9" fontId="9" fillId="7" borderId="57" xfId="0" applyNumberFormat="1" applyFont="1" applyFill="1" applyBorder="1" applyAlignment="1">
      <alignment horizontal="center" vertical="center" wrapText="1" readingOrder="1"/>
    </xf>
    <xf numFmtId="0" fontId="9" fillId="7" borderId="57" xfId="0" applyFont="1" applyFill="1" applyBorder="1" applyAlignment="1">
      <alignment horizontal="center" vertical="center" wrapText="1" readingOrder="1"/>
    </xf>
    <xf numFmtId="0" fontId="9" fillId="7" borderId="57" xfId="0" applyFont="1" applyFill="1" applyBorder="1" applyAlignment="1">
      <alignment horizontal="justify" vertical="center" wrapText="1" readingOrder="1"/>
    </xf>
    <xf numFmtId="0" fontId="47" fillId="7" borderId="57" xfId="0" applyFont="1" applyFill="1" applyBorder="1" applyAlignment="1">
      <alignment horizontal="justify" vertical="center" wrapText="1" readingOrder="1"/>
    </xf>
    <xf numFmtId="164" fontId="9" fillId="7" borderId="59" xfId="0" applyNumberFormat="1" applyFont="1" applyFill="1" applyBorder="1" applyAlignment="1">
      <alignment horizontal="center" vertical="center" wrapText="1" readingOrder="1"/>
    </xf>
    <xf numFmtId="164" fontId="9" fillId="7" borderId="58" xfId="0" applyNumberFormat="1" applyFont="1" applyFill="1" applyBorder="1" applyAlignment="1">
      <alignment horizontal="center" vertical="center" wrapText="1" readingOrder="1"/>
    </xf>
    <xf numFmtId="0" fontId="43" fillId="8" borderId="63" xfId="0" applyFont="1" applyFill="1" applyBorder="1" applyAlignment="1">
      <alignment horizontal="center" vertical="center" wrapText="1" readingOrder="1"/>
    </xf>
    <xf numFmtId="0" fontId="46" fillId="8" borderId="63" xfId="0" applyFont="1" applyFill="1" applyBorder="1" applyAlignment="1">
      <alignment horizontal="center" vertical="center" wrapText="1" readingOrder="1"/>
    </xf>
    <xf numFmtId="9" fontId="9" fillId="2" borderId="59" xfId="0" applyNumberFormat="1" applyFont="1" applyFill="1" applyBorder="1" applyAlignment="1">
      <alignment horizontal="center" vertical="center" wrapText="1" readingOrder="1"/>
    </xf>
    <xf numFmtId="0" fontId="9" fillId="2" borderId="59" xfId="0" applyFont="1" applyFill="1" applyBorder="1" applyAlignment="1">
      <alignment horizontal="center" vertical="center" wrapText="1" readingOrder="1"/>
    </xf>
    <xf numFmtId="0" fontId="47" fillId="2" borderId="59" xfId="0" applyFont="1" applyFill="1" applyBorder="1" applyAlignment="1">
      <alignment horizontal="justify" vertical="center" wrapText="1" readingOrder="1"/>
    </xf>
    <xf numFmtId="9" fontId="9" fillId="2" borderId="60" xfId="0" applyNumberFormat="1" applyFont="1" applyFill="1" applyBorder="1" applyAlignment="1">
      <alignment horizontal="center" vertical="center" wrapText="1" readingOrder="1"/>
    </xf>
    <xf numFmtId="0" fontId="9" fillId="2" borderId="60" xfId="0" applyFont="1" applyFill="1" applyBorder="1" applyAlignment="1">
      <alignment horizontal="center" vertical="center" wrapText="1" readingOrder="1"/>
    </xf>
    <xf numFmtId="0" fontId="9" fillId="2" borderId="60" xfId="0" applyFont="1" applyFill="1" applyBorder="1" applyAlignment="1">
      <alignment horizontal="justify" vertical="center" wrapText="1" readingOrder="1"/>
    </xf>
    <xf numFmtId="0" fontId="47" fillId="2" borderId="60" xfId="0" applyFont="1" applyFill="1" applyBorder="1" applyAlignment="1">
      <alignment horizontal="justify" vertical="center" wrapText="1" readingOrder="1"/>
    </xf>
    <xf numFmtId="0" fontId="9" fillId="2" borderId="58" xfId="0" applyFont="1" applyFill="1" applyBorder="1" applyAlignment="1">
      <alignment horizontal="center" vertical="center" wrapText="1" readingOrder="1"/>
    </xf>
    <xf numFmtId="0" fontId="9" fillId="2" borderId="58" xfId="0" applyFont="1" applyFill="1" applyBorder="1" applyAlignment="1">
      <alignment horizontal="justify" vertical="center" wrapText="1" readingOrder="1"/>
    </xf>
    <xf numFmtId="0" fontId="47" fillId="2" borderId="58" xfId="0" applyFont="1" applyFill="1" applyBorder="1" applyAlignment="1">
      <alignment horizontal="justify" vertical="center" wrapText="1" readingOrder="1"/>
    </xf>
    <xf numFmtId="164" fontId="9" fillId="2" borderId="59" xfId="0" applyNumberFormat="1" applyFont="1" applyFill="1" applyBorder="1" applyAlignment="1">
      <alignment horizontal="center" vertical="center" wrapText="1" readingOrder="1"/>
    </xf>
    <xf numFmtId="164" fontId="9" fillId="2" borderId="58" xfId="0" applyNumberFormat="1" applyFont="1" applyFill="1" applyBorder="1" applyAlignment="1">
      <alignment horizontal="center" vertical="center" wrapText="1" readingOrder="1"/>
    </xf>
    <xf numFmtId="9" fontId="9" fillId="2" borderId="61" xfId="0" applyNumberFormat="1" applyFont="1" applyFill="1" applyBorder="1" applyAlignment="1">
      <alignment horizontal="center" vertical="center" wrapText="1" readingOrder="1"/>
    </xf>
    <xf numFmtId="0" fontId="9" fillId="2" borderId="61" xfId="0" applyFont="1" applyFill="1" applyBorder="1" applyAlignment="1">
      <alignment horizontal="center" vertical="center" wrapText="1" readingOrder="1"/>
    </xf>
    <xf numFmtId="164" fontId="46" fillId="8" borderId="63" xfId="0" applyNumberFormat="1" applyFont="1" applyFill="1" applyBorder="1" applyAlignment="1">
      <alignment horizontal="center" vertical="center" wrapText="1" readingOrder="1"/>
    </xf>
    <xf numFmtId="164" fontId="9" fillId="2" borderId="60" xfId="0" applyNumberFormat="1" applyFont="1" applyFill="1" applyBorder="1" applyAlignment="1">
      <alignment horizontal="center" vertical="center" wrapText="1" readingOrder="1"/>
    </xf>
    <xf numFmtId="164" fontId="9" fillId="2" borderId="57" xfId="0" applyNumberFormat="1" applyFont="1" applyFill="1" applyBorder="1" applyAlignment="1">
      <alignment horizontal="center" vertical="center" wrapText="1" readingOrder="1"/>
    </xf>
    <xf numFmtId="164" fontId="9" fillId="2" borderId="64" xfId="0" applyNumberFormat="1" applyFont="1" applyFill="1" applyBorder="1" applyAlignment="1">
      <alignment horizontal="center" vertical="center" wrapText="1" readingOrder="1"/>
    </xf>
    <xf numFmtId="164" fontId="9" fillId="7" borderId="57" xfId="0" applyNumberFormat="1" applyFont="1" applyFill="1" applyBorder="1" applyAlignment="1">
      <alignment horizontal="center" vertical="center" wrapText="1" readingOrder="1"/>
    </xf>
    <xf numFmtId="164" fontId="8" fillId="0" borderId="0" xfId="0" applyNumberFormat="1" applyFont="1"/>
    <xf numFmtId="164" fontId="27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4" fontId="25" fillId="0" borderId="5" xfId="1" applyNumberFormat="1" applyFont="1" applyBorder="1" applyAlignment="1">
      <alignment horizontal="center" vertical="center"/>
    </xf>
    <xf numFmtId="9" fontId="25" fillId="0" borderId="5" xfId="1" applyFont="1" applyBorder="1" applyAlignment="1">
      <alignment horizontal="center" vertical="center"/>
    </xf>
    <xf numFmtId="0" fontId="0" fillId="0" borderId="1" xfId="0" applyBorder="1"/>
    <xf numFmtId="0" fontId="37" fillId="6" borderId="27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 readingOrder="1"/>
    </xf>
    <xf numFmtId="165" fontId="7" fillId="6" borderId="28" xfId="0" applyNumberFormat="1" applyFont="1" applyFill="1" applyBorder="1" applyAlignment="1">
      <alignment horizontal="center" vertical="center" wrapText="1" readingOrder="1"/>
    </xf>
    <xf numFmtId="165" fontId="7" fillId="6" borderId="52" xfId="0" applyNumberFormat="1" applyFont="1" applyFill="1" applyBorder="1" applyAlignment="1">
      <alignment horizontal="center" vertical="center" wrapText="1" readingOrder="1"/>
    </xf>
    <xf numFmtId="0" fontId="33" fillId="2" borderId="29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5" fillId="2" borderId="29" xfId="0" applyFont="1" applyFill="1" applyBorder="1" applyAlignment="1">
      <alignment horizontal="center" vertical="center" wrapText="1" readingOrder="1"/>
    </xf>
    <xf numFmtId="0" fontId="35" fillId="2" borderId="30" xfId="0" applyFont="1" applyFill="1" applyBorder="1" applyAlignment="1">
      <alignment horizontal="center" vertical="center" wrapText="1" readingOrder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0" fontId="31" fillId="0" borderId="55" xfId="2" applyFont="1" applyBorder="1" applyAlignment="1">
      <alignment horizontal="center" vertical="center" wrapText="1"/>
    </xf>
    <xf numFmtId="0" fontId="41" fillId="0" borderId="7" xfId="2" applyFont="1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45" fillId="0" borderId="60" xfId="0" applyFont="1" applyBorder="1" applyAlignment="1">
      <alignment horizontal="center" vertical="center" wrapText="1" readingOrder="1"/>
    </xf>
    <xf numFmtId="9" fontId="9" fillId="2" borderId="67" xfId="0" applyNumberFormat="1" applyFont="1" applyFill="1" applyBorder="1" applyAlignment="1">
      <alignment horizontal="center" vertical="center" wrapText="1" readingOrder="1"/>
    </xf>
    <xf numFmtId="0" fontId="9" fillId="2" borderId="67" xfId="0" applyFont="1" applyFill="1" applyBorder="1" applyAlignment="1">
      <alignment horizontal="center" vertical="center" wrapText="1" readingOrder="1"/>
    </xf>
    <xf numFmtId="0" fontId="9" fillId="0" borderId="50" xfId="0" applyFont="1" applyBorder="1" applyAlignment="1">
      <alignment horizontal="center" vertical="center" wrapText="1" readingOrder="1"/>
    </xf>
    <xf numFmtId="9" fontId="9" fillId="0" borderId="50" xfId="0" applyNumberFormat="1" applyFont="1" applyBorder="1" applyAlignment="1">
      <alignment horizontal="center" vertical="center" wrapText="1" readingOrder="1"/>
    </xf>
    <xf numFmtId="0" fontId="35" fillId="0" borderId="29" xfId="0" applyFont="1" applyBorder="1" applyAlignment="1">
      <alignment horizontal="center" vertical="center" wrapText="1" readingOrder="1"/>
    </xf>
    <xf numFmtId="164" fontId="9" fillId="0" borderId="26" xfId="0" applyNumberFormat="1" applyFont="1" applyBorder="1" applyAlignment="1">
      <alignment horizontal="center" vertical="center" wrapText="1" readingOrder="1"/>
    </xf>
    <xf numFmtId="9" fontId="9" fillId="0" borderId="28" xfId="1" applyFont="1" applyFill="1" applyBorder="1" applyAlignment="1">
      <alignment horizontal="center" vertical="center" wrapText="1" readingOrder="1"/>
    </xf>
    <xf numFmtId="0" fontId="8" fillId="0" borderId="28" xfId="0" applyFont="1" applyBorder="1" applyAlignment="1">
      <alignment vertical="center"/>
    </xf>
    <xf numFmtId="0" fontId="8" fillId="0" borderId="38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0" fillId="0" borderId="36" xfId="0" applyBorder="1"/>
    <xf numFmtId="0" fontId="8" fillId="0" borderId="4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0" fontId="50" fillId="3" borderId="1" xfId="0" applyFont="1" applyFill="1" applyBorder="1" applyAlignment="1">
      <alignment horizontal="center" vertical="center"/>
    </xf>
    <xf numFmtId="0" fontId="50" fillId="3" borderId="2" xfId="0" applyFont="1" applyFill="1" applyBorder="1" applyAlignment="1">
      <alignment horizontal="center" vertical="center"/>
    </xf>
    <xf numFmtId="0" fontId="50" fillId="3" borderId="3" xfId="0" applyFont="1" applyFill="1" applyBorder="1" applyAlignment="1">
      <alignment horizontal="center" vertical="center"/>
    </xf>
    <xf numFmtId="0" fontId="50" fillId="3" borderId="6" xfId="0" applyFont="1" applyFill="1" applyBorder="1" applyAlignment="1">
      <alignment horizontal="center" vertical="center"/>
    </xf>
    <xf numFmtId="0" fontId="50" fillId="3" borderId="7" xfId="0" applyFont="1" applyFill="1" applyBorder="1" applyAlignment="1">
      <alignment horizontal="center" vertical="center"/>
    </xf>
    <xf numFmtId="0" fontId="50" fillId="3" borderId="8" xfId="0" applyFont="1" applyFill="1" applyBorder="1" applyAlignment="1">
      <alignment horizontal="center" vertical="center"/>
    </xf>
    <xf numFmtId="9" fontId="9" fillId="7" borderId="60" xfId="0" applyNumberFormat="1" applyFont="1" applyFill="1" applyBorder="1" applyAlignment="1">
      <alignment horizontal="center" vertical="center" wrapText="1" readingOrder="1"/>
    </xf>
    <xf numFmtId="9" fontId="9" fillId="7" borderId="61" xfId="0" applyNumberFormat="1" applyFont="1" applyFill="1" applyBorder="1" applyAlignment="1">
      <alignment horizontal="center" vertical="center" wrapText="1" readingOrder="1"/>
    </xf>
    <xf numFmtId="0" fontId="9" fillId="7" borderId="60" xfId="0" applyFont="1" applyFill="1" applyBorder="1" applyAlignment="1">
      <alignment horizontal="center" vertical="center" wrapText="1" readingOrder="1"/>
    </xf>
    <xf numFmtId="0" fontId="9" fillId="7" borderId="61" xfId="0" applyFont="1" applyFill="1" applyBorder="1" applyAlignment="1">
      <alignment horizontal="center" vertical="center" wrapText="1" readingOrder="1"/>
    </xf>
    <xf numFmtId="0" fontId="44" fillId="2" borderId="67" xfId="0" applyFont="1" applyFill="1" applyBorder="1" applyAlignment="1">
      <alignment horizontal="center" vertical="center" textRotation="90" wrapText="1" readingOrder="1"/>
    </xf>
    <xf numFmtId="0" fontId="44" fillId="2" borderId="62" xfId="0" applyFont="1" applyFill="1" applyBorder="1" applyAlignment="1">
      <alignment horizontal="center" vertical="center" textRotation="90" wrapText="1" readingOrder="1"/>
    </xf>
    <xf numFmtId="0" fontId="44" fillId="2" borderId="61" xfId="0" applyFont="1" applyFill="1" applyBorder="1" applyAlignment="1">
      <alignment horizontal="center" vertical="center" textRotation="90" wrapText="1" readingOrder="1"/>
    </xf>
    <xf numFmtId="0" fontId="44" fillId="7" borderId="60" xfId="0" applyFont="1" applyFill="1" applyBorder="1" applyAlignment="1">
      <alignment horizontal="center" vertical="center" textRotation="90" wrapText="1" readingOrder="1"/>
    </xf>
    <xf numFmtId="0" fontId="44" fillId="7" borderId="62" xfId="0" applyFont="1" applyFill="1" applyBorder="1" applyAlignment="1">
      <alignment horizontal="center" vertical="center" textRotation="90" wrapText="1" readingOrder="1"/>
    </xf>
    <xf numFmtId="9" fontId="9" fillId="2" borderId="60" xfId="0" applyNumberFormat="1" applyFont="1" applyFill="1" applyBorder="1" applyAlignment="1">
      <alignment horizontal="center" vertical="center" wrapText="1" readingOrder="1"/>
    </xf>
    <xf numFmtId="9" fontId="9" fillId="2" borderId="61" xfId="0" applyNumberFormat="1" applyFont="1" applyFill="1" applyBorder="1" applyAlignment="1">
      <alignment horizontal="center" vertical="center" wrapText="1" readingOrder="1"/>
    </xf>
    <xf numFmtId="0" fontId="9" fillId="2" borderId="60" xfId="0" applyFont="1" applyFill="1" applyBorder="1" applyAlignment="1">
      <alignment horizontal="center" vertical="center" wrapText="1" readingOrder="1"/>
    </xf>
    <xf numFmtId="0" fontId="9" fillId="2" borderId="61" xfId="0" applyFont="1" applyFill="1" applyBorder="1" applyAlignment="1">
      <alignment horizontal="center" vertical="center" wrapText="1" readingOrder="1"/>
    </xf>
    <xf numFmtId="9" fontId="9" fillId="7" borderId="62" xfId="0" applyNumberFormat="1" applyFont="1" applyFill="1" applyBorder="1" applyAlignment="1">
      <alignment horizontal="center" vertical="center" wrapText="1" readingOrder="1"/>
    </xf>
    <xf numFmtId="0" fontId="9" fillId="7" borderId="62" xfId="0" applyFont="1" applyFill="1" applyBorder="1" applyAlignment="1">
      <alignment horizontal="center" vertical="center" wrapText="1" readingOrder="1"/>
    </xf>
    <xf numFmtId="9" fontId="9" fillId="2" borderId="63" xfId="0" applyNumberFormat="1" applyFont="1" applyFill="1" applyBorder="1" applyAlignment="1">
      <alignment horizontal="center" vertical="center" wrapText="1" readingOrder="1"/>
    </xf>
    <xf numFmtId="0" fontId="9" fillId="2" borderId="65" xfId="0" applyFont="1" applyFill="1" applyBorder="1" applyAlignment="1">
      <alignment horizontal="center" vertical="center" wrapText="1" readingOrder="1"/>
    </xf>
    <xf numFmtId="0" fontId="9" fillId="2" borderId="66" xfId="0" applyFont="1" applyFill="1" applyBorder="1" applyAlignment="1">
      <alignment horizontal="center" vertical="center" wrapText="1" readingOrder="1"/>
    </xf>
    <xf numFmtId="0" fontId="11" fillId="0" borderId="75" xfId="0" applyFont="1" applyBorder="1" applyAlignment="1">
      <alignment horizontal="center" vertical="center" textRotation="90"/>
    </xf>
    <xf numFmtId="0" fontId="11" fillId="0" borderId="76" xfId="0" applyFont="1" applyBorder="1" applyAlignment="1">
      <alignment horizontal="center" vertical="center" textRotation="90"/>
    </xf>
    <xf numFmtId="0" fontId="11" fillId="0" borderId="77" xfId="0" applyFont="1" applyBorder="1" applyAlignment="1">
      <alignment horizontal="center" vertical="center" textRotation="90"/>
    </xf>
    <xf numFmtId="0" fontId="23" fillId="0" borderId="1" xfId="0" applyFont="1" applyBorder="1" applyAlignment="1">
      <alignment horizontal="center" vertical="center" textRotation="90" wrapText="1"/>
    </xf>
    <xf numFmtId="0" fontId="23" fillId="0" borderId="6" xfId="0" applyFont="1" applyBorder="1" applyAlignment="1">
      <alignment horizontal="center" vertical="center" textRotation="90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10" fillId="4" borderId="34" xfId="0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horizontal="center" vertical="center"/>
    </xf>
    <xf numFmtId="0" fontId="10" fillId="4" borderId="45" xfId="0" applyFont="1" applyFill="1" applyBorder="1" applyAlignment="1">
      <alignment horizontal="center" vertical="center"/>
    </xf>
    <xf numFmtId="0" fontId="52" fillId="0" borderId="1" xfId="0" applyFont="1" applyBorder="1" applyAlignment="1">
      <alignment horizontal="center" vertical="center" textRotation="90" wrapText="1"/>
    </xf>
    <xf numFmtId="0" fontId="52" fillId="0" borderId="6" xfId="0" applyFont="1" applyBorder="1" applyAlignment="1">
      <alignment horizontal="center" vertical="center" textRotation="90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9" fillId="2" borderId="50" xfId="0" applyFont="1" applyFill="1" applyBorder="1" applyAlignment="1">
      <alignment horizontal="center" vertical="center" wrapText="1" readingOrder="1"/>
    </xf>
    <xf numFmtId="0" fontId="9" fillId="2" borderId="51" xfId="0" applyFont="1" applyFill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center" vertical="center" textRotation="90"/>
    </xf>
    <xf numFmtId="0" fontId="11" fillId="0" borderId="6" xfId="0" applyFont="1" applyBorder="1" applyAlignment="1">
      <alignment horizontal="center" vertical="center" textRotation="90"/>
    </xf>
    <xf numFmtId="0" fontId="4" fillId="0" borderId="0" xfId="2" applyFont="1" applyAlignment="1">
      <alignment horizontal="center" vertical="center"/>
    </xf>
    <xf numFmtId="0" fontId="31" fillId="0" borderId="70" xfId="2" applyFont="1" applyBorder="1" applyAlignment="1">
      <alignment horizontal="center" vertical="center" wrapText="1"/>
    </xf>
    <xf numFmtId="0" fontId="31" fillId="0" borderId="36" xfId="2" applyFont="1" applyBorder="1" applyAlignment="1">
      <alignment horizontal="center" vertical="center" wrapText="1"/>
    </xf>
    <xf numFmtId="0" fontId="31" fillId="0" borderId="69" xfId="2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2" borderId="40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4" xfId="0" applyFont="1" applyFill="1" applyBorder="1" applyAlignment="1">
      <alignment horizontal="center"/>
    </xf>
    <xf numFmtId="0" fontId="51" fillId="0" borderId="7" xfId="2" applyFont="1" applyBorder="1" applyAlignment="1">
      <alignment horizontal="center" vertical="center" wrapText="1"/>
    </xf>
    <xf numFmtId="0" fontId="51" fillId="0" borderId="8" xfId="2" applyFont="1" applyBorder="1" applyAlignment="1">
      <alignment horizontal="center" vertical="center" wrapText="1"/>
    </xf>
    <xf numFmtId="9" fontId="31" fillId="0" borderId="68" xfId="1" applyFont="1" applyFill="1" applyBorder="1" applyAlignment="1">
      <alignment horizontal="center" vertical="center" wrapText="1"/>
    </xf>
    <xf numFmtId="9" fontId="31" fillId="0" borderId="36" xfId="1" applyFont="1" applyFill="1" applyBorder="1" applyAlignment="1">
      <alignment horizontal="center" vertical="center" wrapText="1"/>
    </xf>
    <xf numFmtId="0" fontId="38" fillId="0" borderId="2" xfId="2" applyFont="1" applyBorder="1" applyAlignment="1">
      <alignment horizontal="center" vertical="center"/>
    </xf>
    <xf numFmtId="0" fontId="38" fillId="0" borderId="3" xfId="2" applyFont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9" fontId="9" fillId="2" borderId="50" xfId="1" applyFont="1" applyFill="1" applyBorder="1" applyAlignment="1">
      <alignment horizontal="center" vertical="center" wrapText="1" readingOrder="1"/>
    </xf>
    <xf numFmtId="9" fontId="9" fillId="2" borderId="51" xfId="1" applyFont="1" applyFill="1" applyBorder="1" applyAlignment="1">
      <alignment horizontal="center" vertical="center" wrapText="1" readingOrder="1"/>
    </xf>
    <xf numFmtId="0" fontId="10" fillId="4" borderId="34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164" fontId="31" fillId="0" borderId="70" xfId="1" applyNumberFormat="1" applyFont="1" applyFill="1" applyBorder="1" applyAlignment="1">
      <alignment horizontal="center" vertical="center"/>
    </xf>
    <xf numFmtId="164" fontId="31" fillId="0" borderId="71" xfId="1" applyNumberFormat="1" applyFont="1" applyFill="1" applyBorder="1" applyAlignment="1">
      <alignment horizontal="center" vertical="center"/>
    </xf>
    <xf numFmtId="164" fontId="26" fillId="0" borderId="6" xfId="2" applyNumberFormat="1" applyFont="1" applyBorder="1" applyAlignment="1">
      <alignment horizontal="center" vertical="center" wrapText="1"/>
    </xf>
    <xf numFmtId="164" fontId="26" fillId="0" borderId="7" xfId="2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textRotation="90" wrapText="1"/>
    </xf>
    <xf numFmtId="0" fontId="11" fillId="0" borderId="29" xfId="0" applyFont="1" applyBorder="1" applyAlignment="1">
      <alignment horizontal="center" vertical="center" textRotation="90" wrapText="1"/>
    </xf>
    <xf numFmtId="0" fontId="11" fillId="0" borderId="30" xfId="0" applyFont="1" applyBorder="1" applyAlignment="1">
      <alignment horizontal="center" vertical="center" textRotation="90" wrapText="1"/>
    </xf>
    <xf numFmtId="0" fontId="9" fillId="0" borderId="26" xfId="0" applyFont="1" applyBorder="1" applyAlignment="1">
      <alignment horizontal="center" vertical="center" wrapText="1" readingOrder="1"/>
    </xf>
    <xf numFmtId="0" fontId="23" fillId="0" borderId="16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2" fillId="0" borderId="17" xfId="2" applyFont="1" applyBorder="1" applyAlignment="1">
      <alignment horizontal="center" vertical="center"/>
    </xf>
    <xf numFmtId="0" fontId="22" fillId="0" borderId="13" xfId="2" applyFont="1" applyBorder="1" applyAlignment="1">
      <alignment horizontal="center" vertical="center"/>
    </xf>
    <xf numFmtId="0" fontId="22" fillId="0" borderId="18" xfId="2" applyFont="1" applyBorder="1" applyAlignment="1">
      <alignment horizontal="center" vertical="center"/>
    </xf>
    <xf numFmtId="14" fontId="22" fillId="0" borderId="17" xfId="2" applyNumberFormat="1" applyFont="1" applyBorder="1" applyAlignment="1">
      <alignment horizontal="center" vertical="center"/>
    </xf>
    <xf numFmtId="14" fontId="22" fillId="0" borderId="13" xfId="2" applyNumberFormat="1" applyFont="1" applyBorder="1" applyAlignment="1">
      <alignment horizontal="center" vertical="center"/>
    </xf>
    <xf numFmtId="14" fontId="22" fillId="0" borderId="18" xfId="2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14" fillId="0" borderId="16" xfId="2" applyFont="1" applyBorder="1" applyAlignment="1">
      <alignment horizontal="center" vertical="center"/>
    </xf>
    <xf numFmtId="0" fontId="14" fillId="0" borderId="12" xfId="2" applyFont="1" applyBorder="1" applyAlignment="1">
      <alignment horizontal="center" vertical="center"/>
    </xf>
    <xf numFmtId="0" fontId="14" fillId="0" borderId="21" xfId="2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165" fontId="24" fillId="0" borderId="17" xfId="0" applyNumberFormat="1" applyFont="1" applyBorder="1" applyAlignment="1">
      <alignment horizontal="center" vertical="center"/>
    </xf>
    <xf numFmtId="165" fontId="24" fillId="0" borderId="1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 wrapText="1"/>
    </xf>
    <xf numFmtId="0" fontId="13" fillId="0" borderId="10" xfId="2" applyFont="1" applyBorder="1" applyAlignment="1">
      <alignment vertical="center"/>
    </xf>
    <xf numFmtId="0" fontId="13" fillId="0" borderId="10" xfId="2" applyFont="1" applyBorder="1" applyAlignment="1">
      <alignment vertical="center" wrapText="1"/>
    </xf>
    <xf numFmtId="0" fontId="19" fillId="0" borderId="46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14" fontId="17" fillId="0" borderId="10" xfId="0" applyNumberFormat="1" applyFont="1" applyBorder="1" applyAlignment="1">
      <alignment horizontal="left" vertical="center" wrapText="1"/>
    </xf>
    <xf numFmtId="9" fontId="9" fillId="0" borderId="26" xfId="0" applyNumberFormat="1" applyFont="1" applyBorder="1" applyAlignment="1">
      <alignment horizontal="center" vertical="center" wrapText="1" readingOrder="1"/>
    </xf>
    <xf numFmtId="0" fontId="9" fillId="2" borderId="26" xfId="0" applyFont="1" applyFill="1" applyBorder="1" applyAlignment="1">
      <alignment horizontal="center" vertical="center" wrapText="1" readingOrder="1"/>
    </xf>
    <xf numFmtId="9" fontId="9" fillId="2" borderId="26" xfId="0" applyNumberFormat="1" applyFont="1" applyFill="1" applyBorder="1" applyAlignment="1">
      <alignment horizontal="center" vertical="center" wrapText="1" readingOrder="1"/>
    </xf>
    <xf numFmtId="0" fontId="35" fillId="0" borderId="29" xfId="0" applyFont="1" applyBorder="1" applyAlignment="1">
      <alignment horizontal="center" vertical="center" wrapText="1" readingOrder="1"/>
    </xf>
    <xf numFmtId="0" fontId="36" fillId="6" borderId="1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center" vertical="center" wrapText="1"/>
    </xf>
    <xf numFmtId="0" fontId="36" fillId="6" borderId="3" xfId="0" applyFont="1" applyFill="1" applyBorder="1" applyAlignment="1">
      <alignment horizontal="center" vertical="center" wrapText="1"/>
    </xf>
    <xf numFmtId="0" fontId="33" fillId="2" borderId="29" xfId="0" applyFont="1" applyFill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</cellXfs>
  <cellStyles count="10">
    <cellStyle name="Normal" xfId="0" builtinId="0"/>
    <cellStyle name="Normal 2" xfId="2" xr:uid="{00000000-0005-0000-0000-000001000000}"/>
    <cellStyle name="Normal 2 10 2" xfId="5" xr:uid="{00000000-0005-0000-0000-000002000000}"/>
    <cellStyle name="Normal 2 2" xfId="4" xr:uid="{00000000-0005-0000-0000-000003000000}"/>
    <cellStyle name="Porcentagem" xfId="1" builtinId="5"/>
    <cellStyle name="Porcentagem 2" xfId="3" xr:uid="{00000000-0005-0000-0000-000005000000}"/>
    <cellStyle name="Vírgula 2" xfId="6" xr:uid="{00000000-0005-0000-0000-000006000000}"/>
    <cellStyle name="Vírgula 2 2" xfId="7" xr:uid="{00000000-0005-0000-0000-000007000000}"/>
    <cellStyle name="Vírgula 2 2 2" xfId="9" xr:uid="{00000000-0005-0000-0000-000008000000}"/>
    <cellStyle name="Vírgula 2 3" xfId="8" xr:uid="{00000000-0005-0000-0000-000009000000}"/>
  </cellStyles>
  <dxfs count="64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33"/>
      <color rgb="FF008080"/>
      <color rgb="FF009999"/>
      <color rgb="FFFFFF99"/>
      <color rgb="FFFFFF66"/>
      <color rgb="FFFF6161"/>
      <color rgb="FFFFCC66"/>
      <color rgb="FF663300"/>
      <color rgb="FF00CC99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Janeiro!$G$23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6D2C-48FA-A618-BD3EA22B40CF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Janeiro!$G$23:$G$28</c15:sqref>
                  </c15:fullRef>
                </c:ext>
              </c:extLst>
              <c:f>Janeiro!$G$27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D0-4A37-8D21-B506D9E48CD6}"/>
            </c:ext>
          </c:extLst>
        </c:ser>
        <c:ser>
          <c:idx val="4"/>
          <c:order val="1"/>
          <c:tx>
            <c:strRef>
              <c:f>Janeiro!$I$23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Janeiro!$I$23:$I$28</c15:sqref>
                  </c15:fullRef>
                </c:ext>
              </c:extLst>
              <c:f>Janeiro!$I$27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D0-4A37-8D21-B506D9E48CD6}"/>
            </c:ext>
          </c:extLst>
        </c:ser>
        <c:ser>
          <c:idx val="0"/>
          <c:order val="2"/>
          <c:tx>
            <c:strRef>
              <c:f>Janeiro!$E$23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6D2C-48FA-A618-BD3EA22B40CF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Janeiro!$E$23:$E$28</c15:sqref>
                  </c15:fullRef>
                </c:ext>
              </c:extLst>
              <c:f>Janeiro!$E$27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Janeiro!$E$24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Janeiro!$E$25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Janeiro!$E$26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Janeiro!$E$28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C-CDD0-4A37-8D21-B506D9E48CD6}"/>
            </c:ext>
          </c:extLst>
        </c:ser>
        <c:ser>
          <c:idx val="1"/>
          <c:order val="3"/>
          <c:tx>
            <c:strRef>
              <c:f>Janeiro!$F$23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Janeiro!$F$23:$F$28</c15:sqref>
                  </c15:fullRef>
                </c:ext>
              </c:extLst>
              <c:f>Janeiro!$F$27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DD0-4A37-8D21-B506D9E48CD6}"/>
            </c:ext>
          </c:extLst>
        </c:ser>
        <c:ser>
          <c:idx val="3"/>
          <c:order val="4"/>
          <c:tx>
            <c:strRef>
              <c:f>Janeiro!$H$23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Janeiro!$H$23:$H$28</c15:sqref>
                  </c15:fullRef>
                </c:ext>
              </c:extLst>
              <c:f>Janeiro!$H$27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DD0-4A37-8D21-B506D9E48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Maio!$G$23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Maio!$D$24:$D$26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Maio!$G$24:$G$26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4-498D-A7DA-9676DA749F83}"/>
            </c:ext>
          </c:extLst>
        </c:ser>
        <c:ser>
          <c:idx val="4"/>
          <c:order val="1"/>
          <c:tx>
            <c:strRef>
              <c:f>Maio!$I$23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Maio!$D$24:$D$26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Maio!$I$24:$I$26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14-498D-A7DA-9676DA749F83}"/>
            </c:ext>
          </c:extLst>
        </c:ser>
        <c:ser>
          <c:idx val="0"/>
          <c:order val="2"/>
          <c:tx>
            <c:strRef>
              <c:f>Maio!$E$23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14-498D-A7DA-9676DA749F83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314-498D-A7DA-9676DA749F83}"/>
              </c:ext>
            </c:extLst>
          </c:dPt>
          <c:cat>
            <c:strRef>
              <c:f>Maio!$D$24:$D$26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Maio!$E$24:$E$26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314-498D-A7DA-9676DA749F83}"/>
            </c:ext>
          </c:extLst>
        </c:ser>
        <c:ser>
          <c:idx val="1"/>
          <c:order val="3"/>
          <c:tx>
            <c:strRef>
              <c:f>Maio!$F$23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Maio!$D$24:$D$26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Maio!$F$24:$F$26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14-498D-A7DA-9676DA749F83}"/>
            </c:ext>
          </c:extLst>
        </c:ser>
        <c:ser>
          <c:idx val="3"/>
          <c:order val="4"/>
          <c:tx>
            <c:strRef>
              <c:f>Maio!$H$23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Maio!$D$24:$D$26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Maio!$H$24:$H$26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314-498D-A7DA-9676DA749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Junho!$G$23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92A2-4C6D-B36C-F81F6E0622A7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Junho!$G$23:$G$28</c15:sqref>
                  </c15:fullRef>
                </c:ext>
              </c:extLst>
              <c:f>Junho!$G$27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A2-4C6D-B36C-F81F6E0622A7}"/>
            </c:ext>
          </c:extLst>
        </c:ser>
        <c:ser>
          <c:idx val="4"/>
          <c:order val="1"/>
          <c:tx>
            <c:strRef>
              <c:f>Junho!$I$23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Junho!$I$23:$I$28</c15:sqref>
                  </c15:fullRef>
                </c:ext>
              </c:extLst>
              <c:f>Junho!$I$27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A2-4C6D-B36C-F81F6E0622A7}"/>
            </c:ext>
          </c:extLst>
        </c:ser>
        <c:ser>
          <c:idx val="0"/>
          <c:order val="2"/>
          <c:tx>
            <c:strRef>
              <c:f>Junho!$E$23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92A2-4C6D-B36C-F81F6E0622A7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Junho!$E$23:$E$28</c15:sqref>
                  </c15:fullRef>
                </c:ext>
              </c:extLst>
              <c:f>Junho!$E$27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Junho!$E$24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Junho!$E$25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Junho!$E$26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Junho!$E$28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92A2-4C6D-B36C-F81F6E0622A7}"/>
            </c:ext>
          </c:extLst>
        </c:ser>
        <c:ser>
          <c:idx val="1"/>
          <c:order val="3"/>
          <c:tx>
            <c:strRef>
              <c:f>Junho!$F$23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Junho!$F$23:$F$28</c15:sqref>
                  </c15:fullRef>
                </c:ext>
              </c:extLst>
              <c:f>Junho!$F$27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2A2-4C6D-B36C-F81F6E0622A7}"/>
            </c:ext>
          </c:extLst>
        </c:ser>
        <c:ser>
          <c:idx val="3"/>
          <c:order val="4"/>
          <c:tx>
            <c:strRef>
              <c:f>Junho!$H$23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Junho!$H$23:$H$28</c15:sqref>
                  </c15:fullRef>
                </c:ext>
              </c:extLst>
              <c:f>Junho!$H$27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2A2-4C6D-B36C-F81F6E062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Junho!$G$23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Junho!$D$24:$D$26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Junho!$G$24:$G$26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1-4453-9FE9-3B407BD88FE3}"/>
            </c:ext>
          </c:extLst>
        </c:ser>
        <c:ser>
          <c:idx val="4"/>
          <c:order val="1"/>
          <c:tx>
            <c:strRef>
              <c:f>Junho!$I$23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Junho!$D$24:$D$26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Junho!$I$24:$I$26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01-4453-9FE9-3B407BD88FE3}"/>
            </c:ext>
          </c:extLst>
        </c:ser>
        <c:ser>
          <c:idx val="0"/>
          <c:order val="2"/>
          <c:tx>
            <c:strRef>
              <c:f>Junho!$E$23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401-4453-9FE9-3B407BD88FE3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401-4453-9FE9-3B407BD88FE3}"/>
              </c:ext>
            </c:extLst>
          </c:dPt>
          <c:cat>
            <c:strRef>
              <c:f>Junho!$D$24:$D$26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Junho!$E$24:$E$26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401-4453-9FE9-3B407BD88FE3}"/>
            </c:ext>
          </c:extLst>
        </c:ser>
        <c:ser>
          <c:idx val="1"/>
          <c:order val="3"/>
          <c:tx>
            <c:strRef>
              <c:f>Junho!$F$23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Junho!$D$24:$D$26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Junho!$F$24:$F$26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401-4453-9FE9-3B407BD88FE3}"/>
            </c:ext>
          </c:extLst>
        </c:ser>
        <c:ser>
          <c:idx val="3"/>
          <c:order val="4"/>
          <c:tx>
            <c:strRef>
              <c:f>Junho!$H$23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Junho!$D$24:$D$26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Junho!$H$24:$H$26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401-4453-9FE9-3B407BD88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Julho!$G$23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A9F7-4407-B520-4E2C9886F1BC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Julho!$G$23:$G$28</c15:sqref>
                  </c15:fullRef>
                </c:ext>
              </c:extLst>
              <c:f>Julho!$G$27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F7-4407-B520-4E2C9886F1BC}"/>
            </c:ext>
          </c:extLst>
        </c:ser>
        <c:ser>
          <c:idx val="4"/>
          <c:order val="1"/>
          <c:tx>
            <c:strRef>
              <c:f>Julho!$I$23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Julho!$I$23:$I$28</c15:sqref>
                  </c15:fullRef>
                </c:ext>
              </c:extLst>
              <c:f>Julho!$I$27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F7-4407-B520-4E2C9886F1BC}"/>
            </c:ext>
          </c:extLst>
        </c:ser>
        <c:ser>
          <c:idx val="0"/>
          <c:order val="2"/>
          <c:tx>
            <c:strRef>
              <c:f>Julho!$E$23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A9F7-4407-B520-4E2C9886F1BC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Julho!$E$23:$E$28</c15:sqref>
                  </c15:fullRef>
                </c:ext>
              </c:extLst>
              <c:f>Julho!$E$27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Julho!$E$24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Julho!$E$25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Julho!$E$26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Julho!$E$28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A9F7-4407-B520-4E2C9886F1BC}"/>
            </c:ext>
          </c:extLst>
        </c:ser>
        <c:ser>
          <c:idx val="1"/>
          <c:order val="3"/>
          <c:tx>
            <c:strRef>
              <c:f>Julho!$F$23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Julho!$F$23:$F$28</c15:sqref>
                  </c15:fullRef>
                </c:ext>
              </c:extLst>
              <c:f>Julho!$F$27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9F7-4407-B520-4E2C9886F1BC}"/>
            </c:ext>
          </c:extLst>
        </c:ser>
        <c:ser>
          <c:idx val="3"/>
          <c:order val="4"/>
          <c:tx>
            <c:strRef>
              <c:f>Julho!$H$23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Julho!$H$23:$H$28</c15:sqref>
                  </c15:fullRef>
                </c:ext>
              </c:extLst>
              <c:f>Julho!$H$27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9F7-4407-B520-4E2C9886F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Julho!$G$23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Julho!$D$24:$D$26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Julho!$G$24:$G$26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17-4935-9EFA-9DE11756BC01}"/>
            </c:ext>
          </c:extLst>
        </c:ser>
        <c:ser>
          <c:idx val="4"/>
          <c:order val="1"/>
          <c:tx>
            <c:strRef>
              <c:f>Julho!$I$23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Julho!$D$24:$D$26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Julho!$I$24:$I$26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17-4935-9EFA-9DE11756BC01}"/>
            </c:ext>
          </c:extLst>
        </c:ser>
        <c:ser>
          <c:idx val="0"/>
          <c:order val="2"/>
          <c:tx>
            <c:strRef>
              <c:f>Julho!$E$23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217-4935-9EFA-9DE11756BC01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217-4935-9EFA-9DE11756BC01}"/>
              </c:ext>
            </c:extLst>
          </c:dPt>
          <c:cat>
            <c:strRef>
              <c:f>Julho!$D$24:$D$26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Julho!$E$24:$E$26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217-4935-9EFA-9DE11756BC01}"/>
            </c:ext>
          </c:extLst>
        </c:ser>
        <c:ser>
          <c:idx val="1"/>
          <c:order val="3"/>
          <c:tx>
            <c:strRef>
              <c:f>Julho!$F$23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Julho!$D$24:$D$26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Julho!$F$24:$F$26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217-4935-9EFA-9DE11756BC01}"/>
            </c:ext>
          </c:extLst>
        </c:ser>
        <c:ser>
          <c:idx val="3"/>
          <c:order val="4"/>
          <c:tx>
            <c:strRef>
              <c:f>Julho!$H$23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Julho!$D$24:$D$26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Julho!$H$24:$H$26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217-4935-9EFA-9DE11756B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Agosto!$G$23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4CB8-4AA6-BC4C-49CB0991D49A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Agosto!$G$23:$G$28</c15:sqref>
                  </c15:fullRef>
                </c:ext>
              </c:extLst>
              <c:f>Agosto!$G$27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B8-4AA6-BC4C-49CB0991D49A}"/>
            </c:ext>
          </c:extLst>
        </c:ser>
        <c:ser>
          <c:idx val="4"/>
          <c:order val="1"/>
          <c:tx>
            <c:strRef>
              <c:f>Agosto!$I$23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Agosto!$I$23:$I$28</c15:sqref>
                  </c15:fullRef>
                </c:ext>
              </c:extLst>
              <c:f>Agosto!$I$27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B8-4AA6-BC4C-49CB0991D49A}"/>
            </c:ext>
          </c:extLst>
        </c:ser>
        <c:ser>
          <c:idx val="0"/>
          <c:order val="2"/>
          <c:tx>
            <c:strRef>
              <c:f>Agosto!$E$23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4CB8-4AA6-BC4C-49CB0991D49A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Agosto!$E$23:$E$28</c15:sqref>
                  </c15:fullRef>
                </c:ext>
              </c:extLst>
              <c:f>Agosto!$E$27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Agosto!$E$24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Agosto!$E$25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Agosto!$E$26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Agosto!$E$28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4CB8-4AA6-BC4C-49CB0991D49A}"/>
            </c:ext>
          </c:extLst>
        </c:ser>
        <c:ser>
          <c:idx val="1"/>
          <c:order val="3"/>
          <c:tx>
            <c:strRef>
              <c:f>Agosto!$F$23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Agosto!$F$23:$F$28</c15:sqref>
                  </c15:fullRef>
                </c:ext>
              </c:extLst>
              <c:f>Agosto!$F$27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B8-4AA6-BC4C-49CB0991D49A}"/>
            </c:ext>
          </c:extLst>
        </c:ser>
        <c:ser>
          <c:idx val="3"/>
          <c:order val="4"/>
          <c:tx>
            <c:strRef>
              <c:f>Agosto!$H$23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Agosto!$H$23:$H$28</c15:sqref>
                  </c15:fullRef>
                </c:ext>
              </c:extLst>
              <c:f>Agosto!$H$27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CB8-4AA6-BC4C-49CB0991D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Agosto!$G$23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Agosto!$D$24:$D$26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Agosto!$G$24:$G$26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F5-4948-93C4-85E06DA918BF}"/>
            </c:ext>
          </c:extLst>
        </c:ser>
        <c:ser>
          <c:idx val="4"/>
          <c:order val="1"/>
          <c:tx>
            <c:strRef>
              <c:f>Agosto!$I$23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Agosto!$D$24:$D$26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Agosto!$I$24:$I$26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F5-4948-93C4-85E06DA918BF}"/>
            </c:ext>
          </c:extLst>
        </c:ser>
        <c:ser>
          <c:idx val="0"/>
          <c:order val="2"/>
          <c:tx>
            <c:strRef>
              <c:f>Agosto!$E$23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2F5-4948-93C4-85E06DA918BF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2F5-4948-93C4-85E06DA918BF}"/>
              </c:ext>
            </c:extLst>
          </c:dPt>
          <c:cat>
            <c:strRef>
              <c:f>Agosto!$D$24:$D$26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Agosto!$E$24:$E$26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F5-4948-93C4-85E06DA918BF}"/>
            </c:ext>
          </c:extLst>
        </c:ser>
        <c:ser>
          <c:idx val="1"/>
          <c:order val="3"/>
          <c:tx>
            <c:strRef>
              <c:f>Agosto!$F$23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Agosto!$D$24:$D$26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Agosto!$F$24:$F$26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2F5-4948-93C4-85E06DA918BF}"/>
            </c:ext>
          </c:extLst>
        </c:ser>
        <c:ser>
          <c:idx val="3"/>
          <c:order val="4"/>
          <c:tx>
            <c:strRef>
              <c:f>Agosto!$H$23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Agosto!$D$24:$D$26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Agosto!$H$24:$H$26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F5-4948-93C4-85E06DA91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Setembro!$G$23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6A94-41E2-94F9-93443EF05CF4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Setembro!$G$23:$G$28</c15:sqref>
                  </c15:fullRef>
                </c:ext>
              </c:extLst>
              <c:f>Setembro!$G$27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94-41E2-94F9-93443EF05CF4}"/>
            </c:ext>
          </c:extLst>
        </c:ser>
        <c:ser>
          <c:idx val="4"/>
          <c:order val="1"/>
          <c:tx>
            <c:strRef>
              <c:f>Setembro!$I$23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Setembro!$I$23:$I$28</c15:sqref>
                  </c15:fullRef>
                </c:ext>
              </c:extLst>
              <c:f>Setembro!$I$27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A94-41E2-94F9-93443EF05CF4}"/>
            </c:ext>
          </c:extLst>
        </c:ser>
        <c:ser>
          <c:idx val="0"/>
          <c:order val="2"/>
          <c:tx>
            <c:strRef>
              <c:f>Setembro!$E$23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6A94-41E2-94F9-93443EF05CF4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Setembro!$E$23:$E$28</c15:sqref>
                  </c15:fullRef>
                </c:ext>
              </c:extLst>
              <c:f>Setembro!$E$27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Setembro!$E$24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Setembro!$E$25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Setembro!$E$26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Setembro!$E$28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6A94-41E2-94F9-93443EF05CF4}"/>
            </c:ext>
          </c:extLst>
        </c:ser>
        <c:ser>
          <c:idx val="1"/>
          <c:order val="3"/>
          <c:tx>
            <c:strRef>
              <c:f>Setembro!$F$23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Setembro!$F$23:$F$28</c15:sqref>
                  </c15:fullRef>
                </c:ext>
              </c:extLst>
              <c:f>Setembro!$F$27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A94-41E2-94F9-93443EF05CF4}"/>
            </c:ext>
          </c:extLst>
        </c:ser>
        <c:ser>
          <c:idx val="3"/>
          <c:order val="4"/>
          <c:tx>
            <c:strRef>
              <c:f>Setembro!$H$23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Setembro!$H$23:$H$28</c15:sqref>
                  </c15:fullRef>
                </c:ext>
              </c:extLst>
              <c:f>Setembro!$H$27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A94-41E2-94F9-93443EF05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Setembro!$G$23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Setembro!$D$24:$D$26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Setembro!$G$24:$G$26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32-46F7-B570-ED9874BC18A2}"/>
            </c:ext>
          </c:extLst>
        </c:ser>
        <c:ser>
          <c:idx val="4"/>
          <c:order val="1"/>
          <c:tx>
            <c:strRef>
              <c:f>Setembro!$I$23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Setembro!$D$24:$D$26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Setembro!$I$24:$I$26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32-46F7-B570-ED9874BC18A2}"/>
            </c:ext>
          </c:extLst>
        </c:ser>
        <c:ser>
          <c:idx val="0"/>
          <c:order val="2"/>
          <c:tx>
            <c:strRef>
              <c:f>Setembro!$E$23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D432-46F7-B570-ED9874BC18A2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D432-46F7-B570-ED9874BC18A2}"/>
              </c:ext>
            </c:extLst>
          </c:dPt>
          <c:cat>
            <c:strRef>
              <c:f>Setembro!$D$24:$D$26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Setembro!$E$24:$E$26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432-46F7-B570-ED9874BC18A2}"/>
            </c:ext>
          </c:extLst>
        </c:ser>
        <c:ser>
          <c:idx val="1"/>
          <c:order val="3"/>
          <c:tx>
            <c:strRef>
              <c:f>Setembro!$F$23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Setembro!$D$24:$D$26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Setembro!$F$24:$F$26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432-46F7-B570-ED9874BC18A2}"/>
            </c:ext>
          </c:extLst>
        </c:ser>
        <c:ser>
          <c:idx val="3"/>
          <c:order val="4"/>
          <c:tx>
            <c:strRef>
              <c:f>Setembro!$H$23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Setembro!$D$24:$D$26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Setembro!$H$24:$H$26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432-46F7-B570-ED9874BC1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Outubro!$G$23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7952-416F-A04E-24B947BF2AD8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Outubro!$G$23:$G$28</c15:sqref>
                  </c15:fullRef>
                </c:ext>
              </c:extLst>
              <c:f>Outubro!$G$27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52-416F-A04E-24B947BF2AD8}"/>
            </c:ext>
          </c:extLst>
        </c:ser>
        <c:ser>
          <c:idx val="4"/>
          <c:order val="1"/>
          <c:tx>
            <c:strRef>
              <c:f>Outubro!$I$23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Outubro!$I$23:$I$28</c15:sqref>
                  </c15:fullRef>
                </c:ext>
              </c:extLst>
              <c:f>Outubro!$I$27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52-416F-A04E-24B947BF2AD8}"/>
            </c:ext>
          </c:extLst>
        </c:ser>
        <c:ser>
          <c:idx val="0"/>
          <c:order val="2"/>
          <c:tx>
            <c:strRef>
              <c:f>Outubro!$E$23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7952-416F-A04E-24B947BF2AD8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Outubro!$E$23:$E$28</c15:sqref>
                  </c15:fullRef>
                </c:ext>
              </c:extLst>
              <c:f>Outubro!$E$27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Outubro!$E$24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Outubro!$E$25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Outubro!$E$26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Outubro!$E$28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7952-416F-A04E-24B947BF2AD8}"/>
            </c:ext>
          </c:extLst>
        </c:ser>
        <c:ser>
          <c:idx val="1"/>
          <c:order val="3"/>
          <c:tx>
            <c:strRef>
              <c:f>Outubro!$F$23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Outubro!$F$23:$F$28</c15:sqref>
                  </c15:fullRef>
                </c:ext>
              </c:extLst>
              <c:f>Outubro!$F$27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952-416F-A04E-24B947BF2AD8}"/>
            </c:ext>
          </c:extLst>
        </c:ser>
        <c:ser>
          <c:idx val="3"/>
          <c:order val="4"/>
          <c:tx>
            <c:strRef>
              <c:f>Outubro!$H$23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Outubro!$H$23:$H$28</c15:sqref>
                  </c15:fullRef>
                </c:ext>
              </c:extLst>
              <c:f>Outubro!$H$27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952-416F-A04E-24B947BF2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Janeiro!$G$23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Janeiro!$D$24:$D$26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Janeiro!$G$24:$G$26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63-409A-8C7A-CDE4722DAAA7}"/>
            </c:ext>
          </c:extLst>
        </c:ser>
        <c:ser>
          <c:idx val="4"/>
          <c:order val="1"/>
          <c:tx>
            <c:strRef>
              <c:f>Janeiro!$I$23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Janeiro!$D$24:$D$26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Janeiro!$I$24:$I$26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F63-409A-8C7A-CDE4722DAAA7}"/>
            </c:ext>
          </c:extLst>
        </c:ser>
        <c:ser>
          <c:idx val="0"/>
          <c:order val="2"/>
          <c:tx>
            <c:strRef>
              <c:f>Janeiro!$E$23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8F63-409A-8C7A-CDE4722DAAA7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8F63-409A-8C7A-CDE4722DAAA7}"/>
              </c:ext>
            </c:extLst>
          </c:dPt>
          <c:cat>
            <c:strRef>
              <c:f>Janeiro!$D$24:$D$26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Janeiro!$E$24:$E$26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63-409A-8C7A-CDE4722DAAA7}"/>
            </c:ext>
          </c:extLst>
        </c:ser>
        <c:ser>
          <c:idx val="1"/>
          <c:order val="3"/>
          <c:tx>
            <c:strRef>
              <c:f>Janeiro!$F$23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Janeiro!$D$24:$D$26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Janeiro!$F$24:$F$26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63-409A-8C7A-CDE4722DAAA7}"/>
            </c:ext>
          </c:extLst>
        </c:ser>
        <c:ser>
          <c:idx val="3"/>
          <c:order val="4"/>
          <c:tx>
            <c:strRef>
              <c:f>Janeiro!$H$23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Janeiro!$D$24:$D$26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Janeiro!$H$24:$H$26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63-409A-8C7A-CDE4722DA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Outubro!$G$23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Outubro!$D$24:$D$26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Outubro!$G$24:$G$26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17-4CD2-9ECD-B3675031F69D}"/>
            </c:ext>
          </c:extLst>
        </c:ser>
        <c:ser>
          <c:idx val="4"/>
          <c:order val="1"/>
          <c:tx>
            <c:strRef>
              <c:f>Outubro!$I$23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Outubro!$D$24:$D$26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Outubro!$I$24:$I$26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17-4CD2-9ECD-B3675031F69D}"/>
            </c:ext>
          </c:extLst>
        </c:ser>
        <c:ser>
          <c:idx val="0"/>
          <c:order val="2"/>
          <c:tx>
            <c:strRef>
              <c:f>Outubro!$E$23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9A17-4CD2-9ECD-B3675031F69D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9A17-4CD2-9ECD-B3675031F69D}"/>
              </c:ext>
            </c:extLst>
          </c:dPt>
          <c:cat>
            <c:strRef>
              <c:f>Outubro!$D$24:$D$26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Outubro!$E$24:$E$26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17-4CD2-9ECD-B3675031F69D}"/>
            </c:ext>
          </c:extLst>
        </c:ser>
        <c:ser>
          <c:idx val="1"/>
          <c:order val="3"/>
          <c:tx>
            <c:strRef>
              <c:f>Outubro!$F$23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Outubro!$D$24:$D$26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Outubro!$F$24:$F$26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A17-4CD2-9ECD-B3675031F69D}"/>
            </c:ext>
          </c:extLst>
        </c:ser>
        <c:ser>
          <c:idx val="3"/>
          <c:order val="4"/>
          <c:tx>
            <c:strRef>
              <c:f>Outubro!$H$23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Outubro!$D$24:$D$26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Outubro!$H$24:$H$26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17-4CD2-9ECD-B3675031F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Novembro!$G$23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61F1-4622-AAEA-794FCF574B3F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Novembro!$G$23:$G$28</c15:sqref>
                  </c15:fullRef>
                </c:ext>
              </c:extLst>
              <c:f>Novembro!$G$27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F1-4622-AAEA-794FCF574B3F}"/>
            </c:ext>
          </c:extLst>
        </c:ser>
        <c:ser>
          <c:idx val="4"/>
          <c:order val="1"/>
          <c:tx>
            <c:strRef>
              <c:f>Novembro!$I$23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Novembro!$I$23:$I$28</c15:sqref>
                  </c15:fullRef>
                </c:ext>
              </c:extLst>
              <c:f>Novembro!$I$27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F1-4622-AAEA-794FCF574B3F}"/>
            </c:ext>
          </c:extLst>
        </c:ser>
        <c:ser>
          <c:idx val="0"/>
          <c:order val="2"/>
          <c:tx>
            <c:strRef>
              <c:f>Novembro!$E$23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61F1-4622-AAEA-794FCF574B3F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Novembro!$E$23:$E$28</c15:sqref>
                  </c15:fullRef>
                </c:ext>
              </c:extLst>
              <c:f>Novembro!$E$27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Novembro!$E$24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Novembro!$E$25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Novembro!$E$26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Novembro!$E$28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61F1-4622-AAEA-794FCF574B3F}"/>
            </c:ext>
          </c:extLst>
        </c:ser>
        <c:ser>
          <c:idx val="1"/>
          <c:order val="3"/>
          <c:tx>
            <c:strRef>
              <c:f>Novembro!$F$23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Novembro!$F$23:$F$28</c15:sqref>
                  </c15:fullRef>
                </c:ext>
              </c:extLst>
              <c:f>Novembro!$F$27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F1-4622-AAEA-794FCF574B3F}"/>
            </c:ext>
          </c:extLst>
        </c:ser>
        <c:ser>
          <c:idx val="3"/>
          <c:order val="4"/>
          <c:tx>
            <c:strRef>
              <c:f>Novembro!$H$23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Novembro!$H$23:$H$28</c15:sqref>
                  </c15:fullRef>
                </c:ext>
              </c:extLst>
              <c:f>Novembro!$H$27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1F1-4622-AAEA-794FCF574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Novembro!$G$23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Novembro!$D$24:$D$26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Novembro!$G$24:$G$26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92-46C8-A10D-542637062C23}"/>
            </c:ext>
          </c:extLst>
        </c:ser>
        <c:ser>
          <c:idx val="4"/>
          <c:order val="1"/>
          <c:tx>
            <c:strRef>
              <c:f>Novembro!$I$23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Novembro!$D$24:$D$26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Novembro!$I$24:$I$26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92-46C8-A10D-542637062C23}"/>
            </c:ext>
          </c:extLst>
        </c:ser>
        <c:ser>
          <c:idx val="0"/>
          <c:order val="2"/>
          <c:tx>
            <c:strRef>
              <c:f>Novembro!$E$23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2792-46C8-A10D-542637062C23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2792-46C8-A10D-542637062C23}"/>
              </c:ext>
            </c:extLst>
          </c:dPt>
          <c:cat>
            <c:strRef>
              <c:f>Novembro!$D$24:$D$26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Novembro!$E$24:$E$26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792-46C8-A10D-542637062C23}"/>
            </c:ext>
          </c:extLst>
        </c:ser>
        <c:ser>
          <c:idx val="1"/>
          <c:order val="3"/>
          <c:tx>
            <c:strRef>
              <c:f>Novembro!$F$23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Novembro!$D$24:$D$26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Novembro!$F$24:$F$26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792-46C8-A10D-542637062C23}"/>
            </c:ext>
          </c:extLst>
        </c:ser>
        <c:ser>
          <c:idx val="3"/>
          <c:order val="4"/>
          <c:tx>
            <c:strRef>
              <c:f>Novembro!$H$23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Novembro!$D$24:$D$26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Novembro!$H$24:$H$26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792-46C8-A10D-542637062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Dezembro!$G$23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95A1-4175-878C-CA5CEF7B2005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Dezembro!$G$23:$G$28</c15:sqref>
                  </c15:fullRef>
                </c:ext>
              </c:extLst>
              <c:f>Dezembro!$G$27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A1-4175-878C-CA5CEF7B2005}"/>
            </c:ext>
          </c:extLst>
        </c:ser>
        <c:ser>
          <c:idx val="4"/>
          <c:order val="1"/>
          <c:tx>
            <c:strRef>
              <c:f>Dezembro!$I$23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Dezembro!$I$23:$I$28</c15:sqref>
                  </c15:fullRef>
                </c:ext>
              </c:extLst>
              <c:f>Dezembro!$I$27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A1-4175-878C-CA5CEF7B2005}"/>
            </c:ext>
          </c:extLst>
        </c:ser>
        <c:ser>
          <c:idx val="0"/>
          <c:order val="2"/>
          <c:tx>
            <c:strRef>
              <c:f>Dezembro!$E$23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95A1-4175-878C-CA5CEF7B2005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Dezembro!$E$23:$E$28</c15:sqref>
                  </c15:fullRef>
                </c:ext>
              </c:extLst>
              <c:f>Dezembro!$E$27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Dezembro!$E$24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Dezembro!$E$25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Dezembro!$E$26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Dezembro!$E$28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95A1-4175-878C-CA5CEF7B2005}"/>
            </c:ext>
          </c:extLst>
        </c:ser>
        <c:ser>
          <c:idx val="1"/>
          <c:order val="3"/>
          <c:tx>
            <c:strRef>
              <c:f>Dezembro!$F$23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Dezembro!$F$23:$F$28</c15:sqref>
                  </c15:fullRef>
                </c:ext>
              </c:extLst>
              <c:f>Dezembro!$F$27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A1-4175-878C-CA5CEF7B2005}"/>
            </c:ext>
          </c:extLst>
        </c:ser>
        <c:ser>
          <c:idx val="3"/>
          <c:order val="4"/>
          <c:tx>
            <c:strRef>
              <c:f>Dezembro!$H$23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Dezembro!$H$23:$H$28</c15:sqref>
                  </c15:fullRef>
                </c:ext>
              </c:extLst>
              <c:f>Dezembro!$H$27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A1-4175-878C-CA5CEF7B2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Dezembro!$G$23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Dezembro!$D$24:$D$26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Dezembro!$G$24:$G$26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81-4CC0-8302-8C7A1D2F0909}"/>
            </c:ext>
          </c:extLst>
        </c:ser>
        <c:ser>
          <c:idx val="4"/>
          <c:order val="1"/>
          <c:tx>
            <c:strRef>
              <c:f>Dezembro!$I$23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Dezembro!$D$24:$D$26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Dezembro!$I$24:$I$26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81-4CC0-8302-8C7A1D2F0909}"/>
            </c:ext>
          </c:extLst>
        </c:ser>
        <c:ser>
          <c:idx val="0"/>
          <c:order val="2"/>
          <c:tx>
            <c:strRef>
              <c:f>Dezembro!$E$23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4F81-4CC0-8302-8C7A1D2F0909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4F81-4CC0-8302-8C7A1D2F0909}"/>
              </c:ext>
            </c:extLst>
          </c:dPt>
          <c:cat>
            <c:strRef>
              <c:f>Dezembro!$D$24:$D$26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Dezembro!$E$24:$E$26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81-4CC0-8302-8C7A1D2F0909}"/>
            </c:ext>
          </c:extLst>
        </c:ser>
        <c:ser>
          <c:idx val="1"/>
          <c:order val="3"/>
          <c:tx>
            <c:strRef>
              <c:f>Dezembro!$F$23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Dezembro!$D$24:$D$26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Dezembro!$F$24:$F$26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F81-4CC0-8302-8C7A1D2F0909}"/>
            </c:ext>
          </c:extLst>
        </c:ser>
        <c:ser>
          <c:idx val="3"/>
          <c:order val="4"/>
          <c:tx>
            <c:strRef>
              <c:f>Dezembro!$H$23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Dezembro!$D$24:$D$26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Dezembro!$H$24:$H$26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F81-4CC0-8302-8C7A1D2F0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r>
              <a:rPr lang="pt-BR" b="1"/>
              <a:t>RESULTADO</a:t>
            </a:r>
            <a:r>
              <a:rPr lang="pt-BR" b="1" baseline="0"/>
              <a:t> - AVALIAÇÃO DE DESEMPENHO</a:t>
            </a:r>
            <a:endParaRPr lang="pt-B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727272727272724E-2"/>
          <c:y val="0.12293218280065346"/>
          <c:w val="0.88935757575757579"/>
          <c:h val="0.691161842527820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Consolidaçao!$B$5</c:f>
              <c:strCache>
                <c:ptCount val="1"/>
                <c:pt idx="0">
                  <c:v>Sistema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A50-471B-BC27-8F0B4887F0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Consolidaçao!$C$4:$N$4</c:f>
              <c:numCache>
                <c:formatCode>[$-416]mmm\-yy;@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Consolidaçao!$C$5:$N$5</c:f>
              <c:numCache>
                <c:formatCode>0.0%</c:formatCode>
                <c:ptCount val="12"/>
                <c:pt idx="0">
                  <c:v>1.0000000000000002</c:v>
                </c:pt>
                <c:pt idx="1">
                  <c:v>1.0000000000000002</c:v>
                </c:pt>
                <c:pt idx="2">
                  <c:v>1.0000000000000002</c:v>
                </c:pt>
                <c:pt idx="3">
                  <c:v>1.0000000000000002</c:v>
                </c:pt>
                <c:pt idx="4">
                  <c:v>1.0000000000000002</c:v>
                </c:pt>
                <c:pt idx="5">
                  <c:v>1.0000000000000002</c:v>
                </c:pt>
                <c:pt idx="6">
                  <c:v>1.0000000000000002</c:v>
                </c:pt>
                <c:pt idx="7">
                  <c:v>1.0000000000000002</c:v>
                </c:pt>
                <c:pt idx="8">
                  <c:v>1.0000000000000002</c:v>
                </c:pt>
                <c:pt idx="9">
                  <c:v>1.0000000000000002</c:v>
                </c:pt>
                <c:pt idx="10">
                  <c:v>1.0000000000000002</c:v>
                </c:pt>
                <c:pt idx="11">
                  <c:v>1.0000000000000002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50-471B-BC27-8F0B4887F0B8}"/>
            </c:ext>
          </c:extLst>
        </c:ser>
        <c:ser>
          <c:idx val="1"/>
          <c:order val="1"/>
          <c:tx>
            <c:strRef>
              <c:f>Consolidaçao!$B$6</c:f>
              <c:strCache>
                <c:ptCount val="1"/>
                <c:pt idx="0">
                  <c:v>Liderança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A50-471B-BC27-8F0B4887F0B8}"/>
                </c:ext>
              </c:extLst>
            </c:dLbl>
            <c:dLbl>
              <c:idx val="1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EF8-43A9-A0EA-BE304C5211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Consolidaçao!$C$4:$N$4</c:f>
              <c:numCache>
                <c:formatCode>[$-416]mmm\-yy;@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Consolidaçao!$C$6:$N$6</c:f>
              <c:numCache>
                <c:formatCode>0.0%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50-471B-BC27-8F0B4887F0B8}"/>
            </c:ext>
          </c:extLst>
        </c:ser>
        <c:ser>
          <c:idx val="2"/>
          <c:order val="2"/>
          <c:tx>
            <c:strRef>
              <c:f>Consolidaçao!$B$7</c:f>
              <c:strCache>
                <c:ptCount val="1"/>
                <c:pt idx="0">
                  <c:v>Pessoas</c:v>
                </c:pt>
              </c:strCache>
            </c:strRef>
          </c:tx>
          <c:spPr>
            <a:solidFill>
              <a:srgbClr val="009999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A50-471B-BC27-8F0B4887F0B8}"/>
                </c:ext>
              </c:extLst>
            </c:dLbl>
            <c:dLbl>
              <c:idx val="1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EF8-43A9-A0EA-BE304C5211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Consolidaçao!$C$4:$N$4</c:f>
              <c:numCache>
                <c:formatCode>[$-416]mmm\-yy;@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Consolidaçao!$C$7:$N$7</c:f>
              <c:numCache>
                <c:formatCode>0.0%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50-471B-BC27-8F0B4887F0B8}"/>
            </c:ext>
          </c:extLst>
        </c:ser>
        <c:ser>
          <c:idx val="3"/>
          <c:order val="3"/>
          <c:tx>
            <c:strRef>
              <c:f>Consolidaçao!$B$8</c:f>
              <c:strCache>
                <c:ptCount val="1"/>
                <c:pt idx="0">
                  <c:v>Saúde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A50-471B-BC27-8F0B4887F0B8}"/>
                </c:ext>
              </c:extLst>
            </c:dLbl>
            <c:dLbl>
              <c:idx val="1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EF8-43A9-A0EA-BE304C5211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Consolidaçao!$C$4:$N$4</c:f>
              <c:numCache>
                <c:formatCode>[$-416]mmm\-yy;@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Consolidaçao!$C$8:$N$8</c:f>
              <c:numCache>
                <c:formatCode>0.0%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50-471B-BC27-8F0B4887F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5"/>
        <c:axId val="340598336"/>
        <c:axId val="340605952"/>
      </c:barChart>
      <c:lineChart>
        <c:grouping val="standard"/>
        <c:varyColors val="0"/>
        <c:ser>
          <c:idx val="4"/>
          <c:order val="4"/>
          <c:tx>
            <c:strRef>
              <c:f>Consolidaçao!$B$9</c:f>
              <c:strCache>
                <c:ptCount val="1"/>
                <c:pt idx="0">
                  <c:v>Resultado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B70B-463E-84CD-724F6D7808E9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7A50-471B-BC27-8F0B4887F0B8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7A50-471B-BC27-8F0B4887F0B8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7A50-471B-BC27-8F0B4887F0B8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7A50-471B-BC27-8F0B4887F0B8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7A50-471B-BC27-8F0B4887F0B8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7A50-471B-BC27-8F0B4887F0B8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7A50-471B-BC27-8F0B4887F0B8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7A50-471B-BC27-8F0B4887F0B8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7A50-471B-BC27-8F0B4887F0B8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7A50-471B-BC27-8F0B4887F0B8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7A50-471B-BC27-8F0B4887F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27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Consolidaçao!$C$4:$N$4</c:f>
              <c:numCache>
                <c:formatCode>[$-416]mmm\-yy;@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Consolidaçao!$C$9:$N$9</c:f>
              <c:numCache>
                <c:formatCode>0.0%</c:formatCode>
                <c:ptCount val="12"/>
                <c:pt idx="0">
                  <c:v>1.0000000000000002</c:v>
                </c:pt>
                <c:pt idx="1">
                  <c:v>1.0000000000000002</c:v>
                </c:pt>
                <c:pt idx="2">
                  <c:v>1.0000000000000002</c:v>
                </c:pt>
                <c:pt idx="3">
                  <c:v>1.0000000000000002</c:v>
                </c:pt>
                <c:pt idx="4">
                  <c:v>1.0000000000000002</c:v>
                </c:pt>
                <c:pt idx="5">
                  <c:v>1.0000000000000002</c:v>
                </c:pt>
                <c:pt idx="6">
                  <c:v>1.0000000000000002</c:v>
                </c:pt>
                <c:pt idx="7">
                  <c:v>1.0000000000000002</c:v>
                </c:pt>
                <c:pt idx="8">
                  <c:v>1.0000000000000002</c:v>
                </c:pt>
                <c:pt idx="9">
                  <c:v>1.0000000000000002</c:v>
                </c:pt>
                <c:pt idx="10">
                  <c:v>1.0000000000000002</c:v>
                </c:pt>
                <c:pt idx="11">
                  <c:v>1.0000000000000002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50-471B-BC27-8F0B4887F0B8}"/>
            </c:ext>
          </c:extLst>
        </c:ser>
        <c:ser>
          <c:idx val="5"/>
          <c:order val="5"/>
          <c:tx>
            <c:strRef>
              <c:f>Consolidaçao!$B$10</c:f>
              <c:strCache>
                <c:ptCount val="1"/>
                <c:pt idx="0">
                  <c:v>Meta Avaliação (85%)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Consolidaçao!$C$4:$N$4</c:f>
              <c:numCache>
                <c:formatCode>[$-416]mmm\-yy;@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Consolidaçao!$C$10:$N$10</c:f>
              <c:numCache>
                <c:formatCode>0.0%</c:formatCode>
                <c:ptCount val="12"/>
                <c:pt idx="0">
                  <c:v>0.85</c:v>
                </c:pt>
                <c:pt idx="1">
                  <c:v>0.85</c:v>
                </c:pt>
                <c:pt idx="2" formatCode="0%">
                  <c:v>0.85</c:v>
                </c:pt>
                <c:pt idx="3" formatCode="0%">
                  <c:v>0.85</c:v>
                </c:pt>
                <c:pt idx="4" formatCode="0%">
                  <c:v>0.85</c:v>
                </c:pt>
                <c:pt idx="5" formatCode="0%">
                  <c:v>0.85</c:v>
                </c:pt>
                <c:pt idx="6" formatCode="0%">
                  <c:v>0.85</c:v>
                </c:pt>
                <c:pt idx="7" formatCode="0%">
                  <c:v>0.85</c:v>
                </c:pt>
                <c:pt idx="8" formatCode="0%">
                  <c:v>0.85</c:v>
                </c:pt>
                <c:pt idx="9" formatCode="0%">
                  <c:v>0.85</c:v>
                </c:pt>
                <c:pt idx="10" formatCode="0%">
                  <c:v>0.85</c:v>
                </c:pt>
                <c:pt idx="11" formatCode="0%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7A50-471B-BC27-8F0B4887F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604320"/>
        <c:axId val="340609760"/>
      </c:lineChart>
      <c:dateAx>
        <c:axId val="340598336"/>
        <c:scaling>
          <c:orientation val="minMax"/>
          <c:max val="44896"/>
          <c:min val="4456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[$-416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n-US"/>
          </a:p>
        </c:txPr>
        <c:crossAx val="340605952"/>
        <c:crosses val="autoZero"/>
        <c:auto val="1"/>
        <c:lblOffset val="100"/>
        <c:baseTimeUnit val="months"/>
      </c:dateAx>
      <c:valAx>
        <c:axId val="340605952"/>
        <c:scaling>
          <c:orientation val="minMax"/>
          <c:max val="1.5"/>
          <c:min val="0"/>
        </c:scaling>
        <c:delete val="0"/>
        <c:axPos val="l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n-US"/>
          </a:p>
        </c:txPr>
        <c:crossAx val="340598336"/>
        <c:crosses val="autoZero"/>
        <c:crossBetween val="between"/>
      </c:valAx>
      <c:valAx>
        <c:axId val="340609760"/>
        <c:scaling>
          <c:orientation val="minMax"/>
          <c:max val="1.2"/>
          <c:min val="0"/>
        </c:scaling>
        <c:delete val="0"/>
        <c:axPos val="r"/>
        <c:numFmt formatCode="0.0%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n-US"/>
          </a:p>
        </c:txPr>
        <c:crossAx val="340604320"/>
        <c:crosses val="max"/>
        <c:crossBetween val="between"/>
      </c:valAx>
      <c:dateAx>
        <c:axId val="340604320"/>
        <c:scaling>
          <c:orientation val="minMax"/>
        </c:scaling>
        <c:delete val="1"/>
        <c:axPos val="b"/>
        <c:numFmt formatCode="[$-416]mmm\-yy;@" sourceLinked="1"/>
        <c:majorTickMark val="out"/>
        <c:minorTickMark val="none"/>
        <c:tickLblPos val="nextTo"/>
        <c:crossAx val="340609760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5080134680134677E-2"/>
          <c:y val="0.89657884081039951"/>
          <c:w val="0.92770168350168347"/>
          <c:h val="8.21418897220011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 sz="10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Fevereiro!$G$23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4550-4D87-B9AF-3A8AFDEDA79B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Fevereiro!$G$23:$G$28</c15:sqref>
                  </c15:fullRef>
                </c:ext>
              </c:extLst>
              <c:f>Fevereiro!$G$27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50-4D87-B9AF-3A8AFDEDA79B}"/>
            </c:ext>
          </c:extLst>
        </c:ser>
        <c:ser>
          <c:idx val="4"/>
          <c:order val="1"/>
          <c:tx>
            <c:strRef>
              <c:f>Fevereiro!$I$23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Fevereiro!$I$23:$I$28</c15:sqref>
                  </c15:fullRef>
                </c:ext>
              </c:extLst>
              <c:f>Fevereiro!$I$27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50-4D87-B9AF-3A8AFDEDA79B}"/>
            </c:ext>
          </c:extLst>
        </c:ser>
        <c:ser>
          <c:idx val="0"/>
          <c:order val="2"/>
          <c:tx>
            <c:strRef>
              <c:f>Fevereiro!$E$23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4550-4D87-B9AF-3A8AFDEDA79B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Fevereiro!$E$23:$E$28</c15:sqref>
                  </c15:fullRef>
                </c:ext>
              </c:extLst>
              <c:f>Fevereiro!$E$27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Fevereiro!$E$24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Fevereiro!$E$25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Fevereiro!$E$26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Fevereiro!$E$28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4550-4D87-B9AF-3A8AFDEDA79B}"/>
            </c:ext>
          </c:extLst>
        </c:ser>
        <c:ser>
          <c:idx val="1"/>
          <c:order val="3"/>
          <c:tx>
            <c:strRef>
              <c:f>Fevereiro!$F$23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Fevereiro!$F$23:$F$28</c15:sqref>
                  </c15:fullRef>
                </c:ext>
              </c:extLst>
              <c:f>Fevereiro!$F$27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550-4D87-B9AF-3A8AFDEDA79B}"/>
            </c:ext>
          </c:extLst>
        </c:ser>
        <c:ser>
          <c:idx val="3"/>
          <c:order val="4"/>
          <c:tx>
            <c:strRef>
              <c:f>Fevereiro!$H$23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Fevereiro!$H$23:$H$28</c15:sqref>
                  </c15:fullRef>
                </c:ext>
              </c:extLst>
              <c:f>Fevereiro!$H$27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550-4D87-B9AF-3A8AFDEDA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Fevereiro!$G$23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Fevereiro!$D$24:$D$26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Fevereiro!$G$24:$G$26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20-4B00-B181-39010E880CFC}"/>
            </c:ext>
          </c:extLst>
        </c:ser>
        <c:ser>
          <c:idx val="4"/>
          <c:order val="1"/>
          <c:tx>
            <c:strRef>
              <c:f>Fevereiro!$I$23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Fevereiro!$D$24:$D$26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Fevereiro!$I$24:$I$26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20-4B00-B181-39010E880CFC}"/>
            </c:ext>
          </c:extLst>
        </c:ser>
        <c:ser>
          <c:idx val="0"/>
          <c:order val="2"/>
          <c:tx>
            <c:strRef>
              <c:f>Fevereiro!$E$23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0C20-4B00-B181-39010E880CFC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C20-4B00-B181-39010E880CFC}"/>
              </c:ext>
            </c:extLst>
          </c:dPt>
          <c:cat>
            <c:strRef>
              <c:f>Fevereiro!$D$24:$D$26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Fevereiro!$E$24:$E$26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C20-4B00-B181-39010E880CFC}"/>
            </c:ext>
          </c:extLst>
        </c:ser>
        <c:ser>
          <c:idx val="1"/>
          <c:order val="3"/>
          <c:tx>
            <c:strRef>
              <c:f>Fevereiro!$F$23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Fevereiro!$D$24:$D$26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Fevereiro!$F$24:$F$26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C20-4B00-B181-39010E880CFC}"/>
            </c:ext>
          </c:extLst>
        </c:ser>
        <c:ser>
          <c:idx val="3"/>
          <c:order val="4"/>
          <c:tx>
            <c:strRef>
              <c:f>Fevereiro!$H$23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Fevereiro!$D$24:$D$26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Fevereiro!$H$24:$H$26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20-4B00-B181-39010E880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Março!$G$23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D01B-4A35-A5F2-EE8C0D53667F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Março!$G$23:$G$28</c15:sqref>
                  </c15:fullRef>
                </c:ext>
              </c:extLst>
              <c:f>Março!$G$27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1B-4A35-A5F2-EE8C0D53667F}"/>
            </c:ext>
          </c:extLst>
        </c:ser>
        <c:ser>
          <c:idx val="4"/>
          <c:order val="1"/>
          <c:tx>
            <c:strRef>
              <c:f>Março!$I$23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Março!$I$23:$I$28</c15:sqref>
                  </c15:fullRef>
                </c:ext>
              </c:extLst>
              <c:f>Março!$I$27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1B-4A35-A5F2-EE8C0D53667F}"/>
            </c:ext>
          </c:extLst>
        </c:ser>
        <c:ser>
          <c:idx val="0"/>
          <c:order val="2"/>
          <c:tx>
            <c:strRef>
              <c:f>Março!$E$23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D01B-4A35-A5F2-EE8C0D53667F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Março!$E$23:$E$28</c15:sqref>
                  </c15:fullRef>
                </c:ext>
              </c:extLst>
              <c:f>Março!$E$27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Março!$E$24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Março!$E$25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Março!$E$26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Março!$E$28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D01B-4A35-A5F2-EE8C0D53667F}"/>
            </c:ext>
          </c:extLst>
        </c:ser>
        <c:ser>
          <c:idx val="1"/>
          <c:order val="3"/>
          <c:tx>
            <c:strRef>
              <c:f>Março!$F$23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Março!$F$23:$F$28</c15:sqref>
                  </c15:fullRef>
                </c:ext>
              </c:extLst>
              <c:f>Março!$F$27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1B-4A35-A5F2-EE8C0D53667F}"/>
            </c:ext>
          </c:extLst>
        </c:ser>
        <c:ser>
          <c:idx val="3"/>
          <c:order val="4"/>
          <c:tx>
            <c:strRef>
              <c:f>Março!$H$23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Março!$H$23:$H$28</c15:sqref>
                  </c15:fullRef>
                </c:ext>
              </c:extLst>
              <c:f>Março!$H$27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1B-4A35-A5F2-EE8C0D536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Março!$G$23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Março!$D$24:$D$26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Março!$G$24:$G$26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4E-4AFB-A2D2-4A8F5CC50A79}"/>
            </c:ext>
          </c:extLst>
        </c:ser>
        <c:ser>
          <c:idx val="4"/>
          <c:order val="1"/>
          <c:tx>
            <c:strRef>
              <c:f>Março!$I$23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Março!$D$24:$D$26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Março!$I$24:$I$26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4E-4AFB-A2D2-4A8F5CC50A79}"/>
            </c:ext>
          </c:extLst>
        </c:ser>
        <c:ser>
          <c:idx val="0"/>
          <c:order val="2"/>
          <c:tx>
            <c:strRef>
              <c:f>Março!$E$23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CF4E-4AFB-A2D2-4A8F5CC50A79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CF4E-4AFB-A2D2-4A8F5CC50A79}"/>
              </c:ext>
            </c:extLst>
          </c:dPt>
          <c:cat>
            <c:strRef>
              <c:f>Março!$D$24:$D$26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Março!$E$24:$E$26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4E-4AFB-A2D2-4A8F5CC50A79}"/>
            </c:ext>
          </c:extLst>
        </c:ser>
        <c:ser>
          <c:idx val="1"/>
          <c:order val="3"/>
          <c:tx>
            <c:strRef>
              <c:f>Março!$F$23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Março!$D$24:$D$26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Março!$F$24:$F$26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F4E-4AFB-A2D2-4A8F5CC50A79}"/>
            </c:ext>
          </c:extLst>
        </c:ser>
        <c:ser>
          <c:idx val="3"/>
          <c:order val="4"/>
          <c:tx>
            <c:strRef>
              <c:f>Março!$H$23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Março!$D$24:$D$26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Março!$H$24:$H$26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4E-4AFB-A2D2-4A8F5CC50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Abril!$G$23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43B9-49F4-A4B2-65C811109FF4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Abril!$G$23:$G$28</c15:sqref>
                  </c15:fullRef>
                </c:ext>
              </c:extLst>
              <c:f>Abril!$G$27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B9-49F4-A4B2-65C811109FF4}"/>
            </c:ext>
          </c:extLst>
        </c:ser>
        <c:ser>
          <c:idx val="4"/>
          <c:order val="1"/>
          <c:tx>
            <c:strRef>
              <c:f>Abril!$I$23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Abril!$I$23:$I$28</c15:sqref>
                  </c15:fullRef>
                </c:ext>
              </c:extLst>
              <c:f>Abril!$I$27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B9-49F4-A4B2-65C811109FF4}"/>
            </c:ext>
          </c:extLst>
        </c:ser>
        <c:ser>
          <c:idx val="0"/>
          <c:order val="2"/>
          <c:tx>
            <c:strRef>
              <c:f>Abril!$E$23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43B9-49F4-A4B2-65C811109FF4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Abril!$E$23:$E$28</c15:sqref>
                  </c15:fullRef>
                </c:ext>
              </c:extLst>
              <c:f>Abril!$E$27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Abril!$E$24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Abril!$E$25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Abril!$E$26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Abril!$E$28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43B9-49F4-A4B2-65C811109FF4}"/>
            </c:ext>
          </c:extLst>
        </c:ser>
        <c:ser>
          <c:idx val="1"/>
          <c:order val="3"/>
          <c:tx>
            <c:strRef>
              <c:f>Abril!$F$23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Abril!$F$23:$F$28</c15:sqref>
                  </c15:fullRef>
                </c:ext>
              </c:extLst>
              <c:f>Abril!$F$27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3B9-49F4-A4B2-65C811109FF4}"/>
            </c:ext>
          </c:extLst>
        </c:ser>
        <c:ser>
          <c:idx val="3"/>
          <c:order val="4"/>
          <c:tx>
            <c:strRef>
              <c:f>Abril!$H$23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Abril!$H$23:$H$28</c15:sqref>
                  </c15:fullRef>
                </c:ext>
              </c:extLst>
              <c:f>Abril!$H$27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B9-49F4-A4B2-65C811109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88441117628886E-2"/>
          <c:y val="3.7545157793266591E-3"/>
          <c:w val="0.93888888888888888"/>
          <c:h val="0.79979986876640419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Abril!$G$23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Abril!$D$24:$D$26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Abril!$G$24:$G$26</c:f>
              <c:numCache>
                <c:formatCode>0.0%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8-40D7-B6B4-6EC75589FC7B}"/>
            </c:ext>
          </c:extLst>
        </c:ser>
        <c:ser>
          <c:idx val="4"/>
          <c:order val="1"/>
          <c:tx>
            <c:strRef>
              <c:f>Abril!$I$23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chemeClr val="bg1">
                <a:lumMod val="95000"/>
                <a:alpha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Abril!$D$24:$D$26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Abril!$I$24:$I$26</c:f>
              <c:numCache>
                <c:formatCode>0.0%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8-40D7-B6B4-6EC75589FC7B}"/>
            </c:ext>
          </c:extLst>
        </c:ser>
        <c:ser>
          <c:idx val="0"/>
          <c:order val="2"/>
          <c:tx>
            <c:strRef>
              <c:f>Abril!$E$23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009999"/>
                </a:gs>
                <a:gs pos="58000">
                  <a:srgbClr val="00808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70C0"/>
                  </a:gs>
                  <a:gs pos="58000">
                    <a:schemeClr val="accent1">
                      <a:lumMod val="75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0248-40D7-B6B4-6EC75589FC7B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CC66"/>
                  </a:gs>
                  <a:gs pos="58000">
                    <a:srgbClr val="FF9933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248-40D7-B6B4-6EC75589FC7B}"/>
              </c:ext>
            </c:extLst>
          </c:dPt>
          <c:cat>
            <c:strRef>
              <c:f>Abril!$D$24:$D$26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Abril!$E$24:$E$26</c:f>
              <c:numCache>
                <c:formatCode>0.0%</c:formatCode>
                <c:ptCount val="3"/>
                <c:pt idx="0">
                  <c:v>1.0000000000000002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48-40D7-B6B4-6EC75589FC7B}"/>
            </c:ext>
          </c:extLst>
        </c:ser>
        <c:ser>
          <c:idx val="1"/>
          <c:order val="3"/>
          <c:tx>
            <c:strRef>
              <c:f>Abril!$F$23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2">
                <a:lumMod val="90000"/>
                <a:alpha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Abril!$D$24:$D$26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Abril!$F$24:$F$26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48-40D7-B6B4-6EC75589FC7B}"/>
            </c:ext>
          </c:extLst>
        </c:ser>
        <c:ser>
          <c:idx val="3"/>
          <c:order val="4"/>
          <c:tx>
            <c:strRef>
              <c:f>Abril!$H$23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Abril!$D$24:$D$26</c:f>
              <c:strCache>
                <c:ptCount val="3"/>
                <c:pt idx="0">
                  <c:v>Sistema</c:v>
                </c:pt>
                <c:pt idx="1">
                  <c:v>Liderança</c:v>
                </c:pt>
                <c:pt idx="2">
                  <c:v>Pessoas</c:v>
                </c:pt>
              </c:strCache>
            </c:strRef>
          </c:cat>
          <c:val>
            <c:numRef>
              <c:f>Abril!$H$24:$H$26</c:f>
              <c:numCache>
                <c:formatCode>0.0%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248-40D7-B6B4-6EC75589F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shape val="cylinder"/>
        <c:axId val="311303248"/>
        <c:axId val="311309776"/>
        <c:axId val="0"/>
      </c:bar3DChart>
      <c:catAx>
        <c:axId val="311303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09776"/>
        <c:crosses val="autoZero"/>
        <c:auto val="1"/>
        <c:lblAlgn val="ctr"/>
        <c:lblOffset val="100"/>
        <c:noMultiLvlLbl val="0"/>
      </c:catAx>
      <c:valAx>
        <c:axId val="311309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311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8.3792314113724856E-2"/>
          <c:w val="0.98801739031316727"/>
          <c:h val="0.88243474843883896"/>
        </c:manualLayout>
      </c:layout>
      <c:bar3DChart>
        <c:barDir val="col"/>
        <c:grouping val="stacked"/>
        <c:varyColors val="0"/>
        <c:ser>
          <c:idx val="2"/>
          <c:order val="0"/>
          <c:tx>
            <c:strRef>
              <c:f>Maio!$G$23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4B90-4590-ABEF-D3DD3F727C9C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Maio!$G$23:$G$28</c15:sqref>
                  </c15:fullRef>
                </c:ext>
              </c:extLst>
              <c:f>Maio!$G$27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0-4590-ABEF-D3DD3F727C9C}"/>
            </c:ext>
          </c:extLst>
        </c:ser>
        <c:ser>
          <c:idx val="4"/>
          <c:order val="1"/>
          <c:tx>
            <c:strRef>
              <c:f>Maio!$I$23</c:f>
              <c:strCache>
                <c:ptCount val="1"/>
                <c:pt idx="0">
                  <c:v>DADOS</c:v>
                </c:pt>
              </c:strCache>
            </c:strRef>
          </c:tx>
          <c:spPr>
            <a:solidFill>
              <a:srgbClr val="E7E6E6">
                <a:lumMod val="90000"/>
                <a:alpha val="90000"/>
              </a:srgb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Maio!$I$23:$I$28</c15:sqref>
                  </c15:fullRef>
                </c:ext>
              </c:extLst>
              <c:f>Maio!$I$27</c:f>
              <c:numCache>
                <c:formatCode>0.0%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90-4590-ABEF-D3DD3F727C9C}"/>
            </c:ext>
          </c:extLst>
        </c:ser>
        <c:ser>
          <c:idx val="0"/>
          <c:order val="2"/>
          <c:tx>
            <c:strRef>
              <c:f>Maio!$E$23</c:f>
              <c:strCache>
                <c:ptCount val="1"/>
                <c:pt idx="0">
                  <c:v>RESULTADO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62000">
                  <a:srgbClr val="C00000"/>
                </a:gs>
              </a:gsLst>
              <a:lin ang="5400000" scaled="1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CC66FF"/>
                  </a:gs>
                  <a:gs pos="62000">
                    <a:srgbClr val="7030A0"/>
                  </a:gs>
                </a:gsLst>
                <a:lin ang="5400000" scaled="1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4B90-4590-ABEF-D3DD3F727C9C}"/>
              </c:ext>
            </c:extLst>
          </c:dPt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Maio!$E$23:$E$28</c15:sqref>
                  </c15:fullRef>
                </c:ext>
              </c:extLst>
              <c:f>Maio!$E$27</c:f>
              <c:numCache>
                <c:formatCode>0.0%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Maio!$E$24</c15:sqref>
                  <c15:spPr xmlns:c15="http://schemas.microsoft.com/office/drawing/2012/chart">
                    <a:gradFill>
                      <a:gsLst>
                        <a:gs pos="26000">
                          <a:srgbClr val="FF0000"/>
                        </a:gs>
                        <a:gs pos="1000">
                          <a:srgbClr val="FF6161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Maio!$E$25</c15:sqref>
                  <c15:spPr xmlns:c15="http://schemas.microsoft.com/office/drawing/2012/chart">
                    <a:gradFill>
                      <a:gsLst>
                        <a:gs pos="0">
                          <a:schemeClr val="accent6">
                            <a:lumMod val="60000"/>
                            <a:lumOff val="40000"/>
                          </a:schemeClr>
                        </a:gs>
                        <a:gs pos="62000">
                          <a:schemeClr val="accent6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Maio!$E$26</c15:sqref>
                  <c15:spPr xmlns:c15="http://schemas.microsoft.com/office/drawing/2012/chart">
                    <a:gradFill>
                      <a:gsLst>
                        <a:gs pos="0">
                          <a:schemeClr val="accent1">
                            <a:lumMod val="60000"/>
                            <a:lumOff val="40000"/>
                          </a:schemeClr>
                        </a:gs>
                        <a:gs pos="62000">
                          <a:schemeClr val="accent5">
                            <a:lumMod val="75000"/>
                          </a:schemeClr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  <c15:categoryFilterException>
                  <c15:sqref>Maio!$E$28</c15:sqref>
                  <c15:spPr xmlns:c15="http://schemas.microsoft.com/office/drawing/2012/chart">
                    <a:gradFill>
                      <a:gsLst>
                        <a:gs pos="0">
                          <a:srgbClr val="00B050"/>
                        </a:gs>
                        <a:gs pos="62000">
                          <a:srgbClr val="00B050"/>
                        </a:gs>
                      </a:gsLst>
                      <a:lin ang="5400000" scaled="1"/>
                    </a:gradFill>
                    <a:ln>
                      <a:noFill/>
                    </a:ln>
                    <a:effectLst/>
                    <a:sp3d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6-4B90-4590-ABEF-D3DD3F727C9C}"/>
            </c:ext>
          </c:extLst>
        </c:ser>
        <c:ser>
          <c:idx val="1"/>
          <c:order val="3"/>
          <c:tx>
            <c:strRef>
              <c:f>Maio!$F$23</c:f>
              <c:strCache>
                <c:ptCount val="1"/>
                <c:pt idx="0">
                  <c:v>TRANSPARENCIA</c:v>
                </c:pt>
              </c:strCache>
            </c:strRef>
          </c:tx>
          <c:spPr>
            <a:solidFill>
              <a:schemeClr val="bg1">
                <a:lumMod val="95000"/>
                <a:alpha val="79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Maio!$F$23:$F$28</c15:sqref>
                  </c15:fullRef>
                </c:ext>
              </c:extLst>
              <c:f>Maio!$F$27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90-4590-ABEF-D3DD3F727C9C}"/>
            </c:ext>
          </c:extLst>
        </c:ser>
        <c:ser>
          <c:idx val="3"/>
          <c:order val="4"/>
          <c:tx>
            <c:strRef>
              <c:f>Maio!$H$23</c:f>
              <c:strCache>
                <c:ptCount val="1"/>
                <c:pt idx="0">
                  <c:v>TOPO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1"/>
              <c:pt idx="0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Maio!$H$23:$H$28</c15:sqref>
                  </c15:fullRef>
                </c:ext>
              </c:extLst>
              <c:f>Maio!$H$27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90-4590-ABEF-D3DD3F727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shape val="cylinder"/>
        <c:axId val="311308688"/>
        <c:axId val="311301072"/>
        <c:axId val="0"/>
      </c:bar3DChart>
      <c:catAx>
        <c:axId val="31130868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311301072"/>
        <c:crosses val="autoZero"/>
        <c:auto val="1"/>
        <c:lblAlgn val="ctr"/>
        <c:lblOffset val="100"/>
        <c:noMultiLvlLbl val="0"/>
      </c:catAx>
      <c:valAx>
        <c:axId val="3113010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3113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Consolida&#231;ao!A1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17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19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23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hyperlink" Target="#Julho!A1"/><Relationship Id="rId13" Type="http://schemas.openxmlformats.org/officeDocument/2006/relationships/hyperlink" Target="#Dezembro!A1"/><Relationship Id="rId3" Type="http://schemas.openxmlformats.org/officeDocument/2006/relationships/hyperlink" Target="#Fevereiro!A1"/><Relationship Id="rId7" Type="http://schemas.openxmlformats.org/officeDocument/2006/relationships/hyperlink" Target="#Junho!A1"/><Relationship Id="rId12" Type="http://schemas.openxmlformats.org/officeDocument/2006/relationships/hyperlink" Target="#Novembro!A1"/><Relationship Id="rId2" Type="http://schemas.openxmlformats.org/officeDocument/2006/relationships/hyperlink" Target="#Janeiro!A1"/><Relationship Id="rId1" Type="http://schemas.openxmlformats.org/officeDocument/2006/relationships/chart" Target="../charts/chart25.xml"/><Relationship Id="rId6" Type="http://schemas.openxmlformats.org/officeDocument/2006/relationships/hyperlink" Target="#Maio!A1"/><Relationship Id="rId11" Type="http://schemas.openxmlformats.org/officeDocument/2006/relationships/hyperlink" Target="#Outubro!A1"/><Relationship Id="rId5" Type="http://schemas.openxmlformats.org/officeDocument/2006/relationships/hyperlink" Target="#Abril!A1"/><Relationship Id="rId10" Type="http://schemas.openxmlformats.org/officeDocument/2006/relationships/hyperlink" Target="#Setembro!A1"/><Relationship Id="rId4" Type="http://schemas.openxmlformats.org/officeDocument/2006/relationships/hyperlink" Target="#Mar&#231;o!A1"/><Relationship Id="rId9" Type="http://schemas.openxmlformats.org/officeDocument/2006/relationships/hyperlink" Target="#Agosto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5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7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9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11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13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hyperlink" Target="#Janeiro!B67"/><Relationship Id="rId7" Type="http://schemas.openxmlformats.org/officeDocument/2006/relationships/hyperlink" Target="#Janeiro!B63"/><Relationship Id="rId2" Type="http://schemas.openxmlformats.org/officeDocument/2006/relationships/chart" Target="../charts/chart15.xml"/><Relationship Id="rId1" Type="http://schemas.openxmlformats.org/officeDocument/2006/relationships/image" Target="../media/image1.png"/><Relationship Id="rId6" Type="http://schemas.openxmlformats.org/officeDocument/2006/relationships/hyperlink" Target="#Janeiro!B55"/><Relationship Id="rId5" Type="http://schemas.openxmlformats.org/officeDocument/2006/relationships/hyperlink" Target="#Janeiro!B48"/><Relationship Id="rId4" Type="http://schemas.openxmlformats.org/officeDocument/2006/relationships/hyperlink" Target="#Janeiro!B22"/><Relationship Id="rId9" Type="http://schemas.openxmlformats.org/officeDocument/2006/relationships/hyperlink" Target="#Consolida&#231;a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3255065</xdr:colOff>
      <xdr:row>0</xdr:row>
      <xdr:rowOff>132521</xdr:rowOff>
    </xdr:from>
    <xdr:to>
      <xdr:col>7</xdr:col>
      <xdr:colOff>4191000</xdr:colOff>
      <xdr:row>1</xdr:row>
      <xdr:rowOff>107673</xdr:rowOff>
    </xdr:to>
    <xdr:sp macro="" textlink="">
      <xdr:nvSpPr>
        <xdr:cNvPr id="8" name="CaixaDeTexto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C5B05B-015B-4F66-B78E-6F62579A7B7B}"/>
            </a:ext>
          </a:extLst>
        </xdr:cNvPr>
        <xdr:cNvSpPr txBox="1"/>
      </xdr:nvSpPr>
      <xdr:spPr>
        <a:xfrm>
          <a:off x="12100891" y="132521"/>
          <a:ext cx="935935" cy="2153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000">
              <a:latin typeface="Verdana" panose="020B0604030504040204" pitchFamily="34" charset="0"/>
              <a:ea typeface="Verdana" panose="020B0604030504040204" pitchFamily="34" charset="0"/>
            </a:rPr>
            <a:t>Retorno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45CA1C0-1E99-4CB5-B6E6-804486CC4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734F15A8-72DE-49C2-A279-D95F61612FAA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2EC66E4C-8F69-431A-9FDD-0729D4DF5C48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1585274</xdr:colOff>
      <xdr:row>21</xdr:row>
      <xdr:rowOff>12700</xdr:rowOff>
    </xdr:from>
    <xdr:to>
      <xdr:col>10</xdr:col>
      <xdr:colOff>384173</xdr:colOff>
      <xdr:row>27</xdr:row>
      <xdr:rowOff>465136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8F412D7D-59E5-49DD-84C8-73DF27D74D17}"/>
            </a:ext>
          </a:extLst>
        </xdr:cNvPr>
        <xdr:cNvGrpSpPr/>
      </xdr:nvGrpSpPr>
      <xdr:grpSpPr>
        <a:xfrm>
          <a:off x="8690924" y="3336925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42E6843F-FAD6-2A3A-AE4C-C76F927F58F5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5886FFDF-E996-153A-E03F-792AA0C598E2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08545ED6-AAA9-5EF0-1F16-C4C680439D85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2251CF7D-7F67-6010-5708-92D1A011DEA0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BB8039D5-5005-4ED2-92AE-73A3D209E277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4B6C854-E50D-44C9-B8A8-C9529CE95423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5660C94-196C-45AB-82A7-25D087DDDD06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50B4099-26DF-49C1-87AF-E10D18CFAD26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60D9477-9DC7-42A7-933F-7737C00DD9FC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3F350A7-45DD-44BF-9D46-013D29CEC63B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62E5AE2E-36CD-4270-92A8-2A671F2FCACD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A4B3A08B-DD23-2C9C-B6CD-4A69F3E68955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7730B83C-FAD1-C9AD-CD7D-B1374DE3D81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9B14B3CB-2665-4BC3-D8BA-77FDF3B23046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A881CD80-EB8C-CE01-06BA-6EC885D0B282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5A7E7D50-9E3E-78D2-06B7-7810205922D8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58F1ACBC-199A-4EF6-4669-9361AEB49EB7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EF68A761-9C4B-3B40-17E0-76B02E55E54C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2E5418E3-F51C-1C8E-519B-B798EEE2AEFE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00173506-0F0F-E861-2C65-3C1A807BDE45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28754E50-0176-00FB-E547-DFEEA7859C78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6FBBACF0-DD1D-3993-4C6A-73681A43E003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0075F7AD-7E1A-002C-8CA2-DFF317B8C93C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352D5C78-45E0-DF50-6CB5-AE61D2D22A47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8BFFB27-E13B-4CFF-9FBF-DCDD541B2E11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1BD251E-EF90-4855-BC8F-98C3833841C7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D02632-4197-4CBD-9FD3-F99E79926A23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A189DEE-11D0-447F-89FA-1EEB1260F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5855F908-1437-45D7-83AE-51E62E079542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A5925DA5-7132-4E87-9388-AD534A8AC795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1566224</xdr:colOff>
      <xdr:row>21</xdr:row>
      <xdr:rowOff>22225</xdr:rowOff>
    </xdr:from>
    <xdr:to>
      <xdr:col>10</xdr:col>
      <xdr:colOff>365123</xdr:colOff>
      <xdr:row>27</xdr:row>
      <xdr:rowOff>474661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2AB76FF7-210A-47A2-A81B-EBA0195359E2}"/>
            </a:ext>
          </a:extLst>
        </xdr:cNvPr>
        <xdr:cNvGrpSpPr/>
      </xdr:nvGrpSpPr>
      <xdr:grpSpPr>
        <a:xfrm>
          <a:off x="8671874" y="3346450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AEDA0E99-AB2D-8391-3468-F61CEB10ABE6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D3E81FDE-4783-3A86-0AE0-0345D0DF8DA3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5FC80CBE-8B19-E1CA-8AA8-309317383919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C77F1D9B-A85F-BA53-138B-534968BA8B74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C75063F8-52DA-4E70-8A7E-613E9DCFEC66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454590B-8E1F-462A-B76C-E5A072D736EB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7B5E67B-0DFF-4F82-850E-255B7B7F3854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FA37DE66-C056-4D20-97FA-0A3DD83ACD22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8926A27-3D5F-4833-8171-93689BC586E6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0CC225A-5E3B-41E8-B462-06E75A294B89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EC3AB133-DA33-4B0D-B31F-0DFE66381990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BBBA5306-5BAE-00D3-DFFE-A6F8BC6F748A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B56B0FEA-2533-D20D-D2BC-32A3F104F89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C19706D0-3961-2880-64D1-64D5A73F8097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A1A41311-40A9-123A-5FA5-CFB24189919A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2785D3D0-4379-52A8-AAFF-36B23E270128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C4A575F9-8A70-DE16-232A-A78D5553D89C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93522BD2-DAC4-E20B-1768-B632EE2C5CB6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325BB4F9-6542-40D9-7F72-21639D058B00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574DDE05-7218-CB47-C8C5-57FA2EBA264C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DF6B09EB-3C92-7B1E-B3BE-BA11AE9FE45B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EC18699C-AB30-08B6-B0BA-EA5112F817ED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03923750-991F-9EAB-DDAE-E767F4CA989E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4E62531A-DEE0-E9CD-E673-14824F69278D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650C9A5-F9A0-486D-9968-2FEFD9F04A21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8734541-A1A6-406D-8009-C81E4EA6624A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DDC3922-6A31-466A-8DFA-68411CE8F764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08F839F-1387-40A7-8474-6280E2BA0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B4054548-F5BB-4E5D-B411-21FC526A1570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F532E91C-EB04-439B-9512-087B3D35822B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1632899</xdr:colOff>
      <xdr:row>21</xdr:row>
      <xdr:rowOff>31750</xdr:rowOff>
    </xdr:from>
    <xdr:to>
      <xdr:col>10</xdr:col>
      <xdr:colOff>431798</xdr:colOff>
      <xdr:row>27</xdr:row>
      <xdr:rowOff>484186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72BF608D-4309-4851-84D2-04933C4B24E2}"/>
            </a:ext>
          </a:extLst>
        </xdr:cNvPr>
        <xdr:cNvGrpSpPr/>
      </xdr:nvGrpSpPr>
      <xdr:grpSpPr>
        <a:xfrm>
          <a:off x="8738549" y="3355975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60152D23-ECEB-E869-F506-A715BF43562B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D9B04AD0-BDCC-8B09-9259-3E60D824ED03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03A59CFB-D430-34CA-136D-6E1ECCC1B849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9950B493-785A-365E-A318-00D3CC0024AC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4FEA9123-BD24-41FE-B4AA-78E94F62936B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9AA8F89-CD28-4713-9BD3-53C4C376747D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3A3455A-8966-409D-B112-7FE26D2E8F41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E8BBC96-2AF5-4E9F-8926-9D936815A8BA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6C4936C-0E60-4D67-9374-307B4364BD4E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900EBE0-4567-46A3-8CFE-6C24E6F856BE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C0FFA048-B141-450D-BF60-DE12A4B45551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C233393D-E433-147F-D415-315AC23924D7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87DF9517-D957-3E39-C55B-0EE2B38654E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33BC4F4B-7411-23C8-30F1-1BCED5387EA0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A1B634AC-C097-DE59-55A9-4D84729F45FB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A41BECF7-C7FF-D9E2-13D2-45493E4A451E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15A1D693-7DB9-91C6-B4F2-091886CCC61E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C4D0257A-C873-1CDA-4016-26CE26B6B80C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BBE393C2-5670-4CA5-8C44-60B4F976D3D3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F83C2F86-429F-AC7B-8425-746DD9F0DB44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2FC29CDB-15DF-2580-B513-D7B51D491B91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DF409561-AB9A-9202-889D-23D1D66F1A0C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1B91053F-9D68-2A90-B48C-03723232CE07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F75E79E8-4BC8-EFFA-B4C1-1B2FE70D2851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A7BA2E5C-06AC-421B-ACF3-7C1FC7D6419E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BFE6A251-9623-4999-9C2E-08848DB10C5F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5DDCD38-1545-4438-8CAF-38983E75445C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53DB9DC-ADC7-4E9A-9145-F8AF59FC12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9C3F5C5F-4C9C-41D8-AFA8-A4C70818D898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78E85849-F435-4CB7-BEAB-086A0CC2FB47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1566224</xdr:colOff>
      <xdr:row>21</xdr:row>
      <xdr:rowOff>41275</xdr:rowOff>
    </xdr:from>
    <xdr:to>
      <xdr:col>10</xdr:col>
      <xdr:colOff>365123</xdr:colOff>
      <xdr:row>27</xdr:row>
      <xdr:rowOff>493711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0034432F-CA49-4C00-8F4A-E12D34D10C59}"/>
            </a:ext>
          </a:extLst>
        </xdr:cNvPr>
        <xdr:cNvGrpSpPr/>
      </xdr:nvGrpSpPr>
      <xdr:grpSpPr>
        <a:xfrm>
          <a:off x="8671874" y="3365500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1E00103A-400B-0D76-BE5F-0DBFF7EE32C1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7B0767A7-213A-8F40-7E64-597F748BB67B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470924E2-ABEF-CB1B-C142-A9D700EF4FA5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E9CA7C4F-93D4-B953-4799-60FA23E8E20B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4EDB2F90-1AD3-4833-ABB1-9F92F30D400C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59D917F-9F19-44C0-AC59-782D8A72A451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E510B9B-F414-4BDD-A97A-A40775F14B37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42E15D19-EF4C-4A95-B1BB-D70883B66819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D093165-316E-44D4-AD2F-A2CFDE62E7C8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97AA8AD-1876-439B-87FE-C60A57A0DF22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D93894CC-6774-4D2D-81C2-41A9FA330AC6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B6EEAF96-54A9-03F1-41CA-15B051AA95ED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E374970B-289C-B313-DF2C-888C56CA558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5DFF6E0F-3948-48C8-18FB-0CE3DEFF009E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BB646BB2-16EB-3C55-2EE7-ECF5AF661D68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0DA66C1E-D4A8-9CF9-7B90-22A506D1C87B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D34EC42B-8490-1F6A-D060-BD6C5175C693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FBA5705F-5BB8-E019-DB69-520ABA0BD5B2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35A8ED56-E6CE-C92F-AFEB-C68A196CF05A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85784804-BF9F-8E36-1CB8-5E2B06A91593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9CF9761A-7CBB-0688-31CF-96828B555158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59342D44-258D-908A-874F-BBD8D58417DA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A26B206F-1014-DB90-45F2-ED07770AC5F7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ADEAB348-A64B-6746-A44B-25538AEEC819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48CD3412-BE64-42C5-9FB3-7C8C9494298E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9C72EC34-2DB7-4450-96AA-1A18F4F5D723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723D0BB-B633-44CA-81E1-B24E6B205E4E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1724025</xdr:colOff>
      <xdr:row>2</xdr:row>
      <xdr:rowOff>28576</xdr:rowOff>
    </xdr:from>
    <xdr:to>
      <xdr:col>10</xdr:col>
      <xdr:colOff>482175</xdr:colOff>
      <xdr:row>19</xdr:row>
      <xdr:rowOff>47176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955F992-C992-4CB4-9E67-63DEB81A1D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171450</xdr:colOff>
      <xdr:row>0</xdr:row>
      <xdr:rowOff>133350</xdr:rowOff>
    </xdr:from>
    <xdr:to>
      <xdr:col>14</xdr:col>
      <xdr:colOff>676275</xdr:colOff>
      <xdr:row>1</xdr:row>
      <xdr:rowOff>638175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792BB2BF-B217-401F-907C-2823300D4362}"/>
            </a:ext>
          </a:extLst>
        </xdr:cNvPr>
        <xdr:cNvSpPr txBox="1"/>
      </xdr:nvSpPr>
      <xdr:spPr>
        <a:xfrm>
          <a:off x="266700" y="133350"/>
          <a:ext cx="11963400" cy="695325"/>
        </a:xfrm>
        <a:prstGeom prst="rect">
          <a:avLst/>
        </a:prstGeom>
        <a:solidFill>
          <a:srgbClr val="00206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5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MONITORAMENTO</a:t>
          </a:r>
          <a:r>
            <a:rPr lang="pt-BR" sz="1500" b="1" baseline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 MENSAL</a:t>
          </a:r>
          <a:endParaRPr lang="pt-BR" sz="1500" b="1">
            <a:solidFill>
              <a:schemeClr val="bg1"/>
            </a:solidFill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  <xdr:twoCellAnchor>
    <xdr:from>
      <xdr:col>1</xdr:col>
      <xdr:colOff>266700</xdr:colOff>
      <xdr:row>1</xdr:row>
      <xdr:rowOff>314325</xdr:rowOff>
    </xdr:from>
    <xdr:to>
      <xdr:col>1</xdr:col>
      <xdr:colOff>1095375</xdr:colOff>
      <xdr:row>1</xdr:row>
      <xdr:rowOff>561975</xdr:rowOff>
    </xdr:to>
    <xdr:sp macro="" textlink="">
      <xdr:nvSpPr>
        <xdr:cNvPr id="5" name="CaixaDeText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606BABD-BDBF-43EC-9FAE-E457408D9CFA}"/>
            </a:ext>
          </a:extLst>
        </xdr:cNvPr>
        <xdr:cNvSpPr txBox="1"/>
      </xdr:nvSpPr>
      <xdr:spPr>
        <a:xfrm>
          <a:off x="361950" y="504825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jan/22</a:t>
          </a:r>
        </a:p>
      </xdr:txBody>
    </xdr:sp>
    <xdr:clientData/>
  </xdr:twoCellAnchor>
  <xdr:twoCellAnchor>
    <xdr:from>
      <xdr:col>1</xdr:col>
      <xdr:colOff>1190625</xdr:colOff>
      <xdr:row>1</xdr:row>
      <xdr:rowOff>314324</xdr:rowOff>
    </xdr:from>
    <xdr:to>
      <xdr:col>2</xdr:col>
      <xdr:colOff>600075</xdr:colOff>
      <xdr:row>1</xdr:row>
      <xdr:rowOff>561974</xdr:rowOff>
    </xdr:to>
    <xdr:sp macro="" textlink="">
      <xdr:nvSpPr>
        <xdr:cNvPr id="6" name="CaixaDeTexto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7EDE48B-FDA8-4D23-9372-AD57AB878EFC}"/>
            </a:ext>
          </a:extLst>
        </xdr:cNvPr>
        <xdr:cNvSpPr txBox="1"/>
      </xdr:nvSpPr>
      <xdr:spPr>
        <a:xfrm>
          <a:off x="1285875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fev22</a:t>
          </a:r>
        </a:p>
      </xdr:txBody>
    </xdr:sp>
    <xdr:clientData/>
  </xdr:twoCellAnchor>
  <xdr:twoCellAnchor>
    <xdr:from>
      <xdr:col>2</xdr:col>
      <xdr:colOff>676275</xdr:colOff>
      <xdr:row>1</xdr:row>
      <xdr:rowOff>314324</xdr:rowOff>
    </xdr:from>
    <xdr:to>
      <xdr:col>2</xdr:col>
      <xdr:colOff>1504950</xdr:colOff>
      <xdr:row>1</xdr:row>
      <xdr:rowOff>561974</xdr:rowOff>
    </xdr:to>
    <xdr:sp macro="" textlink="">
      <xdr:nvSpPr>
        <xdr:cNvPr id="7" name="CaixaDeTexto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F854BC5-91AC-4F38-819D-C7D11D2A7A85}"/>
            </a:ext>
          </a:extLst>
        </xdr:cNvPr>
        <xdr:cNvSpPr txBox="1"/>
      </xdr:nvSpPr>
      <xdr:spPr>
        <a:xfrm>
          <a:off x="2190750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mar/22</a:t>
          </a:r>
        </a:p>
      </xdr:txBody>
    </xdr:sp>
    <xdr:clientData/>
  </xdr:twoCellAnchor>
  <xdr:twoCellAnchor>
    <xdr:from>
      <xdr:col>2</xdr:col>
      <xdr:colOff>1590675</xdr:colOff>
      <xdr:row>1</xdr:row>
      <xdr:rowOff>314324</xdr:rowOff>
    </xdr:from>
    <xdr:to>
      <xdr:col>3</xdr:col>
      <xdr:colOff>238125</xdr:colOff>
      <xdr:row>1</xdr:row>
      <xdr:rowOff>561974</xdr:rowOff>
    </xdr:to>
    <xdr:sp macro="" textlink="">
      <xdr:nvSpPr>
        <xdr:cNvPr id="8" name="CaixaDeTexto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BABAB1C-018C-4C8C-865B-F2667CF7357B}"/>
            </a:ext>
          </a:extLst>
        </xdr:cNvPr>
        <xdr:cNvSpPr txBox="1"/>
      </xdr:nvSpPr>
      <xdr:spPr>
        <a:xfrm>
          <a:off x="3105150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abr/22</a:t>
          </a:r>
        </a:p>
      </xdr:txBody>
    </xdr:sp>
    <xdr:clientData/>
  </xdr:twoCellAnchor>
  <xdr:twoCellAnchor>
    <xdr:from>
      <xdr:col>3</xdr:col>
      <xdr:colOff>390525</xdr:colOff>
      <xdr:row>1</xdr:row>
      <xdr:rowOff>314324</xdr:rowOff>
    </xdr:from>
    <xdr:to>
      <xdr:col>4</xdr:col>
      <xdr:colOff>504825</xdr:colOff>
      <xdr:row>1</xdr:row>
      <xdr:rowOff>561974</xdr:rowOff>
    </xdr:to>
    <xdr:sp macro="" textlink="">
      <xdr:nvSpPr>
        <xdr:cNvPr id="9" name="CaixaDeTexto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012E02E-EA75-435E-8428-B1B19885B450}"/>
            </a:ext>
          </a:extLst>
        </xdr:cNvPr>
        <xdr:cNvSpPr txBox="1"/>
      </xdr:nvSpPr>
      <xdr:spPr>
        <a:xfrm>
          <a:off x="4086225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mai/22</a:t>
          </a:r>
        </a:p>
      </xdr:txBody>
    </xdr:sp>
    <xdr:clientData/>
  </xdr:twoCellAnchor>
  <xdr:twoCellAnchor>
    <xdr:from>
      <xdr:col>4</xdr:col>
      <xdr:colOff>600075</xdr:colOff>
      <xdr:row>1</xdr:row>
      <xdr:rowOff>314324</xdr:rowOff>
    </xdr:from>
    <xdr:to>
      <xdr:col>6</xdr:col>
      <xdr:colOff>0</xdr:colOff>
      <xdr:row>1</xdr:row>
      <xdr:rowOff>561974</xdr:rowOff>
    </xdr:to>
    <xdr:sp macro="" textlink="">
      <xdr:nvSpPr>
        <xdr:cNvPr id="10" name="CaixaDeTexto 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3EDF944B-ED5F-4E0D-9FEC-7F447E6B9615}"/>
            </a:ext>
          </a:extLst>
        </xdr:cNvPr>
        <xdr:cNvSpPr txBox="1"/>
      </xdr:nvSpPr>
      <xdr:spPr>
        <a:xfrm>
          <a:off x="5010150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jun/22</a:t>
          </a:r>
        </a:p>
      </xdr:txBody>
    </xdr:sp>
    <xdr:clientData/>
  </xdr:twoCellAnchor>
  <xdr:twoCellAnchor>
    <xdr:from>
      <xdr:col>6</xdr:col>
      <xdr:colOff>95250</xdr:colOff>
      <xdr:row>1</xdr:row>
      <xdr:rowOff>314324</xdr:rowOff>
    </xdr:from>
    <xdr:to>
      <xdr:col>7</xdr:col>
      <xdr:colOff>209550</xdr:colOff>
      <xdr:row>1</xdr:row>
      <xdr:rowOff>561974</xdr:rowOff>
    </xdr:to>
    <xdr:sp macro="" textlink="">
      <xdr:nvSpPr>
        <xdr:cNvPr id="11" name="CaixaDeTexto 1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F0B7811C-775F-4DD6-8DD5-5CA8B21C278D}"/>
            </a:ext>
          </a:extLst>
        </xdr:cNvPr>
        <xdr:cNvSpPr txBox="1"/>
      </xdr:nvSpPr>
      <xdr:spPr>
        <a:xfrm>
          <a:off x="5934075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jul/22</a:t>
          </a:r>
        </a:p>
      </xdr:txBody>
    </xdr:sp>
    <xdr:clientData/>
  </xdr:twoCellAnchor>
  <xdr:twoCellAnchor>
    <xdr:from>
      <xdr:col>7</xdr:col>
      <xdr:colOff>276225</xdr:colOff>
      <xdr:row>1</xdr:row>
      <xdr:rowOff>314324</xdr:rowOff>
    </xdr:from>
    <xdr:to>
      <xdr:col>8</xdr:col>
      <xdr:colOff>390525</xdr:colOff>
      <xdr:row>1</xdr:row>
      <xdr:rowOff>561974</xdr:rowOff>
    </xdr:to>
    <xdr:sp macro="" textlink="">
      <xdr:nvSpPr>
        <xdr:cNvPr id="12" name="CaixaDeTexto 1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76F329B-4DC1-441F-8377-B6D12CAA48D2}"/>
            </a:ext>
          </a:extLst>
        </xdr:cNvPr>
        <xdr:cNvSpPr txBox="1"/>
      </xdr:nvSpPr>
      <xdr:spPr>
        <a:xfrm>
          <a:off x="6829425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ago/22</a:t>
          </a:r>
        </a:p>
      </xdr:txBody>
    </xdr:sp>
    <xdr:clientData/>
  </xdr:twoCellAnchor>
  <xdr:twoCellAnchor>
    <xdr:from>
      <xdr:col>8</xdr:col>
      <xdr:colOff>438150</xdr:colOff>
      <xdr:row>1</xdr:row>
      <xdr:rowOff>314324</xdr:rowOff>
    </xdr:from>
    <xdr:to>
      <xdr:col>9</xdr:col>
      <xdr:colOff>552450</xdr:colOff>
      <xdr:row>1</xdr:row>
      <xdr:rowOff>561974</xdr:rowOff>
    </xdr:to>
    <xdr:sp macro="" textlink="">
      <xdr:nvSpPr>
        <xdr:cNvPr id="13" name="CaixaDeTexto 1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6E09312D-ED94-414D-8940-F47B002F0E57}"/>
            </a:ext>
          </a:extLst>
        </xdr:cNvPr>
        <xdr:cNvSpPr txBox="1"/>
      </xdr:nvSpPr>
      <xdr:spPr>
        <a:xfrm>
          <a:off x="7705725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set/22</a:t>
          </a:r>
        </a:p>
      </xdr:txBody>
    </xdr:sp>
    <xdr:clientData/>
  </xdr:twoCellAnchor>
  <xdr:twoCellAnchor>
    <xdr:from>
      <xdr:col>9</xdr:col>
      <xdr:colOff>600075</xdr:colOff>
      <xdr:row>1</xdr:row>
      <xdr:rowOff>314324</xdr:rowOff>
    </xdr:from>
    <xdr:to>
      <xdr:col>11</xdr:col>
      <xdr:colOff>0</xdr:colOff>
      <xdr:row>1</xdr:row>
      <xdr:rowOff>561974</xdr:rowOff>
    </xdr:to>
    <xdr:sp macro="" textlink="">
      <xdr:nvSpPr>
        <xdr:cNvPr id="14" name="CaixaDeTexto 1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23321C9-EAE3-4804-854A-F9E382DECA8F}"/>
            </a:ext>
          </a:extLst>
        </xdr:cNvPr>
        <xdr:cNvSpPr txBox="1"/>
      </xdr:nvSpPr>
      <xdr:spPr>
        <a:xfrm>
          <a:off x="8582025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out/22</a:t>
          </a:r>
        </a:p>
      </xdr:txBody>
    </xdr:sp>
    <xdr:clientData/>
  </xdr:twoCellAnchor>
  <xdr:twoCellAnchor>
    <xdr:from>
      <xdr:col>11</xdr:col>
      <xdr:colOff>47625</xdr:colOff>
      <xdr:row>1</xdr:row>
      <xdr:rowOff>314324</xdr:rowOff>
    </xdr:from>
    <xdr:to>
      <xdr:col>12</xdr:col>
      <xdr:colOff>161925</xdr:colOff>
      <xdr:row>1</xdr:row>
      <xdr:rowOff>561974</xdr:rowOff>
    </xdr:to>
    <xdr:sp macro="" textlink="">
      <xdr:nvSpPr>
        <xdr:cNvPr id="15" name="CaixaDeTexto 1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B05D84E8-6570-42E2-AF6E-6962601B71FE}"/>
            </a:ext>
          </a:extLst>
        </xdr:cNvPr>
        <xdr:cNvSpPr txBox="1"/>
      </xdr:nvSpPr>
      <xdr:spPr>
        <a:xfrm>
          <a:off x="9458325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nov/22</a:t>
          </a:r>
        </a:p>
      </xdr:txBody>
    </xdr:sp>
    <xdr:clientData/>
  </xdr:twoCellAnchor>
  <xdr:twoCellAnchor>
    <xdr:from>
      <xdr:col>12</xdr:col>
      <xdr:colOff>209550</xdr:colOff>
      <xdr:row>1</xdr:row>
      <xdr:rowOff>314324</xdr:rowOff>
    </xdr:from>
    <xdr:to>
      <xdr:col>13</xdr:col>
      <xdr:colOff>323850</xdr:colOff>
      <xdr:row>1</xdr:row>
      <xdr:rowOff>561974</xdr:rowOff>
    </xdr:to>
    <xdr:sp macro="" textlink="">
      <xdr:nvSpPr>
        <xdr:cNvPr id="16" name="CaixaDeTexto 15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958C0649-0D3D-4F53-99B3-EA8B69B7700A}"/>
            </a:ext>
          </a:extLst>
        </xdr:cNvPr>
        <xdr:cNvSpPr txBox="1"/>
      </xdr:nvSpPr>
      <xdr:spPr>
        <a:xfrm>
          <a:off x="10334625" y="504824"/>
          <a:ext cx="828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dez/22</a:t>
          </a:r>
        </a:p>
      </xdr:txBody>
    </xdr:sp>
    <xdr:clientData/>
  </xdr:twoCellAnchor>
  <xdr:twoCellAnchor>
    <xdr:from>
      <xdr:col>13</xdr:col>
      <xdr:colOff>400050</xdr:colOff>
      <xdr:row>1</xdr:row>
      <xdr:rowOff>228599</xdr:rowOff>
    </xdr:from>
    <xdr:to>
      <xdr:col>14</xdr:col>
      <xdr:colOff>600075</xdr:colOff>
      <xdr:row>1</xdr:row>
      <xdr:rowOff>609600</xdr:rowOff>
    </xdr:to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id="{01EC095F-BB45-4342-BA18-DCE080C66C76}"/>
            </a:ext>
          </a:extLst>
        </xdr:cNvPr>
        <xdr:cNvSpPr txBox="1"/>
      </xdr:nvSpPr>
      <xdr:spPr>
        <a:xfrm>
          <a:off x="11239500" y="419099"/>
          <a:ext cx="914400" cy="381001"/>
        </a:xfrm>
        <a:prstGeom prst="rect">
          <a:avLst/>
        </a:prstGeom>
        <a:solidFill>
          <a:schemeClr val="bg2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600" b="1">
              <a:latin typeface="Verdana" panose="020B0604030504040204" pitchFamily="34" charset="0"/>
              <a:ea typeface="Verdana" panose="020B0604030504040204" pitchFamily="34" charset="0"/>
            </a:rPr>
            <a:t>DETALHAMENTO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AB78EF0-6C64-4887-97D5-D26AEF541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78026" y="420910"/>
          <a:ext cx="2319957" cy="797491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29" name="Shape 2827">
          <a:extLst>
            <a:ext uri="{FF2B5EF4-FFF2-40B4-BE49-F238E27FC236}">
              <a16:creationId xmlns:a16="http://schemas.microsoft.com/office/drawing/2014/main" id="{E4E0DD0D-5AA5-41D7-8435-AF14288869D7}"/>
            </a:ext>
          </a:extLst>
        </xdr:cNvPr>
        <xdr:cNvSpPr>
          <a:spLocks noChangeAspect="1"/>
        </xdr:cNvSpPr>
      </xdr:nvSpPr>
      <xdr:spPr>
        <a:xfrm>
          <a:off x="10689952" y="9427293"/>
          <a:ext cx="165739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31" name="Shape 2587">
          <a:extLst>
            <a:ext uri="{FF2B5EF4-FFF2-40B4-BE49-F238E27FC236}">
              <a16:creationId xmlns:a16="http://schemas.microsoft.com/office/drawing/2014/main" id="{2EFB972D-C302-412F-AC57-D5807E682710}"/>
            </a:ext>
          </a:extLst>
        </xdr:cNvPr>
        <xdr:cNvSpPr>
          <a:spLocks noChangeAspect="1"/>
        </xdr:cNvSpPr>
      </xdr:nvSpPr>
      <xdr:spPr>
        <a:xfrm>
          <a:off x="10356352" y="7618729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1575749</xdr:colOff>
      <xdr:row>21</xdr:row>
      <xdr:rowOff>3175</xdr:rowOff>
    </xdr:from>
    <xdr:to>
      <xdr:col>10</xdr:col>
      <xdr:colOff>374648</xdr:colOff>
      <xdr:row>27</xdr:row>
      <xdr:rowOff>455611</xdr:rowOff>
    </xdr:to>
    <xdr:grpSp>
      <xdr:nvGrpSpPr>
        <xdr:cNvPr id="36" name="Agrupar 35">
          <a:extLst>
            <a:ext uri="{FF2B5EF4-FFF2-40B4-BE49-F238E27FC236}">
              <a16:creationId xmlns:a16="http://schemas.microsoft.com/office/drawing/2014/main" id="{65E64758-29AC-42F5-9347-945504B5947C}"/>
            </a:ext>
          </a:extLst>
        </xdr:cNvPr>
        <xdr:cNvGrpSpPr/>
      </xdr:nvGrpSpPr>
      <xdr:grpSpPr>
        <a:xfrm>
          <a:off x="8681399" y="3327400"/>
          <a:ext cx="1580199" cy="2719386"/>
          <a:chOff x="5544553" y="2870271"/>
          <a:chExt cx="1584749" cy="2913491"/>
        </a:xfrm>
      </xdr:grpSpPr>
      <xdr:sp macro="" textlink="">
        <xdr:nvSpPr>
          <xdr:cNvPr id="34" name="Freeform 2">
            <a:extLst>
              <a:ext uri="{FF2B5EF4-FFF2-40B4-BE49-F238E27FC236}">
                <a16:creationId xmlns:a16="http://schemas.microsoft.com/office/drawing/2014/main" id="{64174F50-0CEC-4A69-83AC-0F36DA6EE10A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24" name="Gráfico 23">
            <a:extLst>
              <a:ext uri="{FF2B5EF4-FFF2-40B4-BE49-F238E27FC236}">
                <a16:creationId xmlns:a16="http://schemas.microsoft.com/office/drawing/2014/main" id="{A606C1DD-A8A6-409E-867F-5E52ECDF316A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25" name="CaixaDeTexto 1">
            <a:extLst>
              <a:ext uri="{FF2B5EF4-FFF2-40B4-BE49-F238E27FC236}">
                <a16:creationId xmlns:a16="http://schemas.microsoft.com/office/drawing/2014/main" id="{1D42E877-3A0C-4A40-8804-D4F09251506C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35" name="CaixaDeTexto 34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EF39B104-18A1-4644-AEE2-0CA1E003D07D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40" name="CaixaDeTexto 39">
          <a:extLst>
            <a:ext uri="{FF2B5EF4-FFF2-40B4-BE49-F238E27FC236}">
              <a16:creationId xmlns:a16="http://schemas.microsoft.com/office/drawing/2014/main" id="{EC9F8E4D-1B8E-43A2-B5A8-3F961E15BFEF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6" name="Seta: Curva para a Esquerda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FAC42E5-9D6E-46A7-BA54-A8B7CBDE3CD6}"/>
            </a:ext>
          </a:extLst>
        </xdr:cNvPr>
        <xdr:cNvSpPr/>
      </xdr:nvSpPr>
      <xdr:spPr>
        <a:xfrm>
          <a:off x="661737" y="14197262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37" name="Seta: Curva para a Esquerda 3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811D44B0-091C-4888-BFAA-6D8F5AFE272A}"/>
            </a:ext>
          </a:extLst>
        </xdr:cNvPr>
        <xdr:cNvSpPr/>
      </xdr:nvSpPr>
      <xdr:spPr>
        <a:xfrm>
          <a:off x="671763" y="16914395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38" name="Seta: Curva para a Esquerda 3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8E55C86-A7E2-4C58-986F-9E2B26BEC58E}"/>
            </a:ext>
          </a:extLst>
        </xdr:cNvPr>
        <xdr:cNvSpPr/>
      </xdr:nvSpPr>
      <xdr:spPr>
        <a:xfrm>
          <a:off x="711868" y="2007268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41" name="Seta: Curva para a Esquerda 4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0CF65E1-9D3C-4A8D-A1CD-E97FCD00EA5B}"/>
            </a:ext>
          </a:extLst>
        </xdr:cNvPr>
        <xdr:cNvSpPr/>
      </xdr:nvSpPr>
      <xdr:spPr>
        <a:xfrm>
          <a:off x="701842" y="2150644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42" name="Seta: Curva para a Esquerda 4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594F834-3975-43E7-96BE-18351E1F0DE2}"/>
            </a:ext>
          </a:extLst>
        </xdr:cNvPr>
        <xdr:cNvSpPr/>
      </xdr:nvSpPr>
      <xdr:spPr>
        <a:xfrm>
          <a:off x="731921" y="2248902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8" name="Agrupar 17">
          <a:extLst>
            <a:ext uri="{FF2B5EF4-FFF2-40B4-BE49-F238E27FC236}">
              <a16:creationId xmlns:a16="http://schemas.microsoft.com/office/drawing/2014/main" id="{C19A68C4-DC0F-4D97-8864-ABDD242E7004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1" name="Agrupar 10">
            <a:extLst>
              <a:ext uri="{FF2B5EF4-FFF2-40B4-BE49-F238E27FC236}">
                <a16:creationId xmlns:a16="http://schemas.microsoft.com/office/drawing/2014/main" id="{BA84D8A8-0F3D-4CC3-A676-662B512B2350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7" name="Freeform 2">
              <a:extLst>
                <a:ext uri="{FF2B5EF4-FFF2-40B4-BE49-F238E27FC236}">
                  <a16:creationId xmlns:a16="http://schemas.microsoft.com/office/drawing/2014/main" id="{D77AB144-EFD4-444B-BAC6-6A92A63DB1D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1" name="Agrupar 20">
              <a:extLst>
                <a:ext uri="{FF2B5EF4-FFF2-40B4-BE49-F238E27FC236}">
                  <a16:creationId xmlns:a16="http://schemas.microsoft.com/office/drawing/2014/main" id="{9662E7CE-3DCA-43E9-9BC5-5F5B4AF620E4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15" name="CaixaDeTexto 14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77B161D7-C410-4934-A198-5204185092A7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16" name="CaixaDeTexto 15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7E99C1FA-8F17-4E64-B2D4-6737569AE676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17" name="CaixaDeTexto 16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E3F8D853-A05D-49A8-BB2E-341214E2E0DD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7" name="Agrupar 6">
            <a:extLst>
              <a:ext uri="{FF2B5EF4-FFF2-40B4-BE49-F238E27FC236}">
                <a16:creationId xmlns:a16="http://schemas.microsoft.com/office/drawing/2014/main" id="{B37EA4A2-6777-46C4-890C-6A30407C02B4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0" name="Agrupar 9">
              <a:extLst>
                <a:ext uri="{FF2B5EF4-FFF2-40B4-BE49-F238E27FC236}">
                  <a16:creationId xmlns:a16="http://schemas.microsoft.com/office/drawing/2014/main" id="{BB958FA9-E0BA-40E1-99C9-1B0DC2AB1ED2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9" name="Agrupar 8">
                <a:extLst>
                  <a:ext uri="{FF2B5EF4-FFF2-40B4-BE49-F238E27FC236}">
                    <a16:creationId xmlns:a16="http://schemas.microsoft.com/office/drawing/2014/main" id="{A2AF71EF-F22B-4AC5-9B7F-9A177D8665C8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8" name="Gráfico 7">
                  <a:extLst>
                    <a:ext uri="{FF2B5EF4-FFF2-40B4-BE49-F238E27FC236}">
                      <a16:creationId xmlns:a16="http://schemas.microsoft.com/office/drawing/2014/main" id="{43D576B7-0E62-4978-A5EE-12C3C0683CB0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53" name="CaixaDeTexto 52">
                  <a:extLst>
                    <a:ext uri="{FF2B5EF4-FFF2-40B4-BE49-F238E27FC236}">
                      <a16:creationId xmlns:a16="http://schemas.microsoft.com/office/drawing/2014/main" id="{31451BF2-0702-4C55-9A8F-0988278AEAFB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54" name="CaixaDeTexto 53">
                <a:extLst>
                  <a:ext uri="{FF2B5EF4-FFF2-40B4-BE49-F238E27FC236}">
                    <a16:creationId xmlns:a16="http://schemas.microsoft.com/office/drawing/2014/main" id="{272C79AD-4A0F-4BD1-86B8-3A7057E9900A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55" name="CaixaDeTexto 1">
              <a:extLst>
                <a:ext uri="{FF2B5EF4-FFF2-40B4-BE49-F238E27FC236}">
                  <a16:creationId xmlns:a16="http://schemas.microsoft.com/office/drawing/2014/main" id="{7E4D9BD2-3E3C-42AB-9EF0-7475EDAAF7CD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19" name="Retângulo: Cantos Arredondados 1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AB7C23-31DF-4EC3-A3D5-B29BA2E9B00B}"/>
            </a:ext>
          </a:extLst>
        </xdr:cNvPr>
        <xdr:cNvSpPr/>
      </xdr:nvSpPr>
      <xdr:spPr>
        <a:xfrm>
          <a:off x="11774235" y="2815168"/>
          <a:ext cx="1276128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56" name="Retângulo: Cantos Arredondados 5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20BC0A3B-037D-471A-BD6D-D7897B525A0B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57" name="Retângulo: Cantos Arredondados 5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7634F9E-01BC-4B21-92CB-7399B7897039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60A5DD0-F9C5-4B6F-A014-6D382DEA7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0766BD3C-3E75-4142-BD50-FB5D76475B18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F2103885-2D30-4C59-A4B2-CA4F930A97FB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1604324</xdr:colOff>
      <xdr:row>21</xdr:row>
      <xdr:rowOff>12700</xdr:rowOff>
    </xdr:from>
    <xdr:to>
      <xdr:col>10</xdr:col>
      <xdr:colOff>403224</xdr:colOff>
      <xdr:row>27</xdr:row>
      <xdr:rowOff>465136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FC934AD4-9623-41DD-AF16-758D16A6F312}"/>
            </a:ext>
          </a:extLst>
        </xdr:cNvPr>
        <xdr:cNvGrpSpPr/>
      </xdr:nvGrpSpPr>
      <xdr:grpSpPr>
        <a:xfrm>
          <a:off x="8709974" y="3336925"/>
          <a:ext cx="1580200" cy="2719386"/>
          <a:chOff x="5544553" y="2870271"/>
          <a:chExt cx="1584750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387FD24E-818A-0D8C-4642-AA957747DA4C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CD01309A-3055-353B-79FB-D1B3B4334654}"/>
              </a:ext>
            </a:extLst>
          </xdr:cNvPr>
          <xdr:cNvGraphicFramePr>
            <a:graphicFrameLocks/>
          </xdr:cNvGraphicFramePr>
        </xdr:nvGraphicFramePr>
        <xdr:xfrm>
          <a:off x="5600548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437E33D3-1B30-2E32-0BB4-9158706B3349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1A8C6AE4-C2B4-8ED9-34E0-C455C37098DA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8743A810-7D08-4150-B081-D5949601C4FB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F0E94E8A-B396-4E69-8D0B-F66F0AC8D108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BA2CD30-33D3-4B12-9D2C-8ECDD7CFD17F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2080E45-AF10-45C3-BF5E-9EC0148E2364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3F60847-C2E6-48BD-995C-B92E21E5939C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08A1569-D366-4CBA-A4E8-64C708167ECA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41F8D0E0-AC33-4987-A51B-1559B7C7A41D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F53341EB-1613-3399-ACCF-FB423F0EBD62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6FC1BCD3-53EC-7FD6-A0BC-4A11F0BDAE1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9C05D395-8986-77DA-E225-E5F60EC79908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7778695C-2CCC-6C52-67DC-CAD9B10A3BFB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CFACC959-0E39-CA8F-A90D-A0C58B9A194B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695D8A63-C16B-68DC-EBD2-AFCFB1CF8311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EA83335E-377D-205C-85CA-1BF6D2AA53F9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C8C58DE8-AE54-5718-F92E-420701D429BA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E1C81428-3E5B-C0D3-BFF7-D76C36257D9B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AB0C6A4E-C7A3-4B59-B16D-0E90741082BD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39167C8C-A74F-7FEC-6EAC-BE8024FB275F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8CE36DCB-E79C-E792-3A0E-5EBC54344965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F174A3F2-34E2-6085-641A-0F76A8DFB0CA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717B68A-5785-4360-840C-3B03CB13D35C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347EC3D-21AC-4D3F-B4E5-75860A1F4281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FA153F7-BBC6-4CBA-8C8B-697ACA1D9195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11DCC3A-7FBB-4199-8AAD-DBEFF774A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D73BCC92-72CD-4385-AA34-597F8EA4520F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F74BAB8E-8416-40FE-BAE0-8BEDCA90EA5C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1585274</xdr:colOff>
      <xdr:row>21</xdr:row>
      <xdr:rowOff>3175</xdr:rowOff>
    </xdr:from>
    <xdr:to>
      <xdr:col>10</xdr:col>
      <xdr:colOff>384173</xdr:colOff>
      <xdr:row>27</xdr:row>
      <xdr:rowOff>455611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03B02441-3366-4A90-9FAE-045A66AF015D}"/>
            </a:ext>
          </a:extLst>
        </xdr:cNvPr>
        <xdr:cNvGrpSpPr/>
      </xdr:nvGrpSpPr>
      <xdr:grpSpPr>
        <a:xfrm>
          <a:off x="8690924" y="3327400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9A09428E-5764-9B1E-0813-38F918EA1BEA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A309EEB7-508F-8835-4658-CC6FED36EBF6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4B3ED1C1-D81E-F835-6619-AD7F0E24975E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D7DBCECF-0911-FBB3-DA4E-663822C36EE5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83EACCBD-DE50-4387-AC21-0447A8152E06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42060B8-8952-46E3-8FA6-EA516086B0D0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9B538C0-85B8-40BD-A954-998F94773783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1ACB618-03E1-4781-813F-5088F28BB185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BA1F2C7-DF1A-442B-BB62-9DC3CF835F6D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FB5BF6ED-674B-4AC7-B1E8-39675FDBA977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B53D3007-7038-43CE-BE8A-459CC4DCE0AE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A790D557-92DE-984C-A2EF-BF370415BF21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FBC6D72C-8682-7FE0-AB66-FE8C1C8FBAB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2E1F529B-7EF5-4B4F-7299-6C4EF5F3F21D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1DCA0D11-CA95-4874-BB3E-006C7A5EC0BD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CE5E31B9-39A7-C39B-107F-48D3E46274B0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E26CF445-18D9-9284-ACBB-B16425F4A827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569E59A3-729C-0177-89F6-F791D82CC399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F0612386-DE5C-12DE-C8B7-237F4E5E301B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F271CCB0-F862-3A6A-799A-67CD418B3E02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C38E89FD-FEF1-39D2-ADE7-2100D16FEA82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C0A8D57E-1C50-3B6D-D311-C1C59DF993B9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BF41B73B-369D-0C39-C592-CC64FCCB6547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8B3EB9C0-4885-466D-8F2D-31940B98A41D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ED7D96D3-066D-47B4-B33C-EB21048C1D9A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E9E9924-ECB1-49C6-B1B0-F7968D376833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7CFF450-B839-46A6-B846-BC3B85333B8B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604FE80-0A14-4166-85DA-AD32EA753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AC5EC22C-B3EF-486E-8B1B-CFE0D0DA9451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4142D573-5BCC-48F6-BDAF-3916609E1903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1604324</xdr:colOff>
      <xdr:row>21</xdr:row>
      <xdr:rowOff>3175</xdr:rowOff>
    </xdr:from>
    <xdr:to>
      <xdr:col>10</xdr:col>
      <xdr:colOff>403223</xdr:colOff>
      <xdr:row>27</xdr:row>
      <xdr:rowOff>455611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1E81459C-41E5-49F4-AFE1-7E5E78B78B3C}"/>
            </a:ext>
          </a:extLst>
        </xdr:cNvPr>
        <xdr:cNvGrpSpPr/>
      </xdr:nvGrpSpPr>
      <xdr:grpSpPr>
        <a:xfrm>
          <a:off x="8709974" y="3327400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9F91C5A9-EAFE-3208-2BBE-13EF7C9CF23E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2C91EB12-A110-0AD1-A88F-AB03ADFC0AAD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342FADF3-2CB8-97E8-FC1E-CA353073FCC4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6CCC64F4-76CF-FF65-A80E-41A2D98AAAFB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C774247E-2465-4E26-BA87-30C338DB51AF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3123B5B-F0B3-43DB-930B-8CB0E3EB13B6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7750871-9A07-438E-9200-3BA65FE2E1CB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84C693F1-9FBC-4189-87AF-E7FAB833FAAE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F397805-8642-4395-9091-E42FF47A5125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FBE694B-7D4C-43A1-8E65-32F4BEA7E563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1827DDB5-A423-4E83-AAED-54995DB88096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DED7F045-A8F6-6562-5F30-5B5AB7669997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E2A723F4-E615-521C-7CEF-FCDEF294259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F0882925-1BBD-2D3B-A684-E8C2624B1C0C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60FD012C-2291-E734-C06D-0398DFA9B0DF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B5FA28CE-3250-3896-110A-8ACDE86AFB81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29514437-3E8D-021B-918A-D0ECF8984E3F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9DEE4182-CD60-F1CE-22A6-34BE4AB2A175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3F176987-19B3-824A-B0ED-43E76AC4C444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028AD6E3-AE78-06B1-9A8E-A1172E062202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E6CDB84A-EE1A-9218-3A89-5EC7DB8C0E05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50E85D22-C9B3-AF37-CC7D-BB3429933584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6D259F64-6904-1F1C-84C5-097A0EDADFE9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8A9DE27D-EA91-D397-EF26-479F2AEF2DFA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81D45F68-51E9-44A8-AAE5-18D38B5CA80F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AFA3FFA-F18B-4AD3-A915-AE3F2D3E35D4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8FA38541-B609-4167-8C2C-BC8752724064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ADF8BCD-1157-4013-A1EF-40248A653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84D13EC3-6D47-403E-B02B-33EF241E7D49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9AA8D9C6-FB34-4D5A-94DD-402F4CC5103E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1585274</xdr:colOff>
      <xdr:row>21</xdr:row>
      <xdr:rowOff>3175</xdr:rowOff>
    </xdr:from>
    <xdr:to>
      <xdr:col>10</xdr:col>
      <xdr:colOff>384173</xdr:colOff>
      <xdr:row>27</xdr:row>
      <xdr:rowOff>455611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37458B9B-A902-431C-9FC7-8B39AE09EEC0}"/>
            </a:ext>
          </a:extLst>
        </xdr:cNvPr>
        <xdr:cNvGrpSpPr/>
      </xdr:nvGrpSpPr>
      <xdr:grpSpPr>
        <a:xfrm>
          <a:off x="8690924" y="3327400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6E7CAC5A-E50E-66E6-D00E-11A80E0E6A38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18DF3550-FA81-9F5B-A20A-495B1D7246B6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C12C5DB8-B5C5-D25C-786B-34F2481F292A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C9A57C5D-3195-51BB-EE4F-9542158567BA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44B0020F-BB5C-498E-BCA9-4F2910A8F875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D3174AF-7755-4F1F-BCCD-2C289D3F0B64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580FB4C-BA8C-43B3-A4D2-7BEF0BC07715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B29118E-EDAA-4193-8C0C-A982FA8E794D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229CC95-D778-4CC0-A608-3856DACDC89E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8EFC378-4CE6-4F1B-A3E9-6CE41B8C1116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071A34F2-7FDD-440A-9544-5292953D1C57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C6AD5B19-B977-CEBB-73B9-CAA1C769976F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3730D3C7-8691-0B4C-7F5D-B49A5DA51FC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52AEF248-1C6B-1B4F-8F8D-104467DFB448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D2B0C2C8-70A8-F78E-6090-02535D67340E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5D7FF294-102D-B064-9ACC-F15F897D36F9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BEBD2087-BD8D-FC02-3922-C9C4B29B2F84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3E8166AF-86E4-28A9-9AE4-24884B907B4A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F30D2A4B-73F0-015E-4ED9-5CE43ED5DE13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896CB693-0DA6-820D-FCAD-02B647AF7440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0DEBBCC1-B80F-7AEA-4FF5-33CFDA9107C7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A64BDDE3-86DC-3762-3087-2C09EF74698F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749F4F9A-FFB1-23E4-CD69-1C8C0F0ECE8A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26365F34-C0DD-52E1-6AD8-862E444212B0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42101BD8-693A-4FD5-8F98-68CC01AA2895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09971BD-1AF8-44CF-BCF1-D1061FB39757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3A5DCFC-1E5E-4F4E-84CD-B34386485E95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4E97ACA-D35B-4F95-8B58-21041435F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543BA28B-DBC6-4850-A9D8-3C13DDA3952F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D7BE0B0D-21A0-4B82-8AA7-9B86A5357ABE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1575749</xdr:colOff>
      <xdr:row>21</xdr:row>
      <xdr:rowOff>12700</xdr:rowOff>
    </xdr:from>
    <xdr:to>
      <xdr:col>10</xdr:col>
      <xdr:colOff>374648</xdr:colOff>
      <xdr:row>27</xdr:row>
      <xdr:rowOff>465136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64F523DD-931E-4BB2-A6FF-E5F25BF97EF9}"/>
            </a:ext>
          </a:extLst>
        </xdr:cNvPr>
        <xdr:cNvGrpSpPr/>
      </xdr:nvGrpSpPr>
      <xdr:grpSpPr>
        <a:xfrm>
          <a:off x="8681399" y="3336925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3E9BA1F3-6159-A8EA-00F0-8761D03E1E35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6AC740EB-46F7-36C6-F89D-7BCFCACF9083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CA976CC9-9EF8-DBD6-2ABE-A1C3E4CE51FB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F49A5049-8D3F-F500-18E3-47480587350E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5819A3E0-EAC8-49B1-B255-B0B0B797325B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07D51E2-9425-45DE-B952-9242B305A957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FFF57592-CD91-4CC1-B105-4DD3C3178086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1E29242-EA43-46B8-92C0-A7B873F3AAE1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6516899-9A33-4509-82A0-8DE652471E29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262A884-9800-40F4-B527-14314D791641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9850512E-D30D-4ADA-A268-A1F0BF0847B1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41437B17-BF07-F9FE-19CB-FC519BC3008E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8C433DB8-EA9B-E94D-355B-2B102D3B295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3FAD9BCE-C292-F71C-CA69-B0111CA95CEB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0FD22C72-2AF9-268C-9B01-EFF404D92E5E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321BF05E-2524-B352-2ED5-6D8C2ABD837D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86B2E8DC-E053-315E-7A82-F2547613FB18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E4E78449-2CB4-4187-B708-1F4D137A8E21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93D4BFAE-DB6F-9DCD-0569-E1C1939BCC97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8443A956-A212-19F5-68B6-31D22B60E139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C6425D43-F51B-5D97-BB95-934CDFFF867F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558F39F4-CB37-96FA-8180-4A3B21B22BE9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396E8A6B-CCCE-B120-2892-217563979DD2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D1EED12C-6D62-A014-188B-4F5C2365A2C7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E39B0EE-DED8-46C3-BD91-D0AA22A17615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B061EA40-45C2-4B82-A8B7-E5F9A1E5BDBB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843D26DA-07F9-4E0A-B21F-AAB47EB1CF3F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24A1DD1-234B-433B-9421-6F432FE2D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6161BB90-9CEB-4DAA-B56B-CDCA9B946C99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1EF5018F-CFD2-4A2E-8070-84807A05959E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1585274</xdr:colOff>
      <xdr:row>21</xdr:row>
      <xdr:rowOff>3175</xdr:rowOff>
    </xdr:from>
    <xdr:to>
      <xdr:col>10</xdr:col>
      <xdr:colOff>384173</xdr:colOff>
      <xdr:row>27</xdr:row>
      <xdr:rowOff>455611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8D05318E-D531-4B56-B6FB-5E74A26BEE1D}"/>
            </a:ext>
          </a:extLst>
        </xdr:cNvPr>
        <xdr:cNvGrpSpPr/>
      </xdr:nvGrpSpPr>
      <xdr:grpSpPr>
        <a:xfrm>
          <a:off x="8690924" y="3327400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DB894089-BC37-8494-9170-ABBD3C34CE86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F70AD630-7F51-D614-072E-BD8950D1B856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0CE30D2C-90FE-65A5-7085-2ECC8C157BCB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F4B4D757-6E08-F8B6-B29E-27EAFAB082EC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E6080114-20F9-4F9A-AE74-2ED8F30E4087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8293BC1C-F6E3-4C9D-86A5-34C60172B831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2F321CB-1C71-4DC6-9C89-8AC1CCA6FE40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A4BA1F6-9953-4597-943D-979CA4C41BC2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C30B3DE-A4D0-48BB-B9DC-F4C51E91134A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439707A-94FB-412D-A6CF-94FE91D54BCE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96D12A98-A2BD-427B-B8E5-9AC74960CCAF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397E6811-8637-71B6-3078-75885E8080C6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FF4467EC-1091-5324-9559-83A55469534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20523402-771F-BD84-3A3E-EF52F6200325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7DA0756F-0F56-C982-1A61-C27F329BA096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E779D339-70F7-8CDA-1F97-FA07831A1510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5B889B52-163E-ED83-B897-B7CEFDB1823C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B88EEFD5-EA7C-B7C4-0EF9-BB5E73BEDD33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AD11D09A-1E76-6EA5-8652-777214A9C7FA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4446FDA0-2033-9358-DBA2-2267484B5CB8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DA8608FC-9DE5-511E-9AEE-08BDFECD46AF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29DDD849-08F1-2318-5973-35C04C02F2C2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7F53CFAC-9D62-4438-9F6D-C7245618D4F2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D249F8A3-845D-5D32-0E4F-D847745B8009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E08EF2E-24E5-4CBA-9B0E-1878DC5C34E7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AB95D37B-E229-48EF-BC1F-28474174357E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9B5851D5-FBA7-4E21-A2E4-FBFDF6A97EA2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772026</xdr:colOff>
      <xdr:row>3</xdr:row>
      <xdr:rowOff>19857</xdr:rowOff>
    </xdr:from>
    <xdr:to>
      <xdr:col>13</xdr:col>
      <xdr:colOff>695694</xdr:colOff>
      <xdr:row>8</xdr:row>
      <xdr:rowOff>65375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CDA8283-C58C-47CD-9AE7-D6B8259B5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76" y="429432"/>
          <a:ext cx="2314443" cy="807518"/>
        </a:xfrm>
        <a:prstGeom prst="rect">
          <a:avLst/>
        </a:prstGeom>
      </xdr:spPr>
    </xdr:pic>
    <xdr:clientData/>
  </xdr:twoCellAnchor>
  <xdr:twoCellAnchor>
    <xdr:from>
      <xdr:col>11</xdr:col>
      <xdr:colOff>1899</xdr:colOff>
      <xdr:row>36</xdr:row>
      <xdr:rowOff>423661</xdr:rowOff>
    </xdr:from>
    <xdr:to>
      <xdr:col>11</xdr:col>
      <xdr:colOff>167638</xdr:colOff>
      <xdr:row>37</xdr:row>
      <xdr:rowOff>210395</xdr:rowOff>
    </xdr:to>
    <xdr:sp macro="" textlink="">
      <xdr:nvSpPr>
        <xdr:cNvPr id="3" name="Shape 2827">
          <a:extLst>
            <a:ext uri="{FF2B5EF4-FFF2-40B4-BE49-F238E27FC236}">
              <a16:creationId xmlns:a16="http://schemas.microsoft.com/office/drawing/2014/main" id="{B3798FFF-DBA0-4E05-B62A-D1B3F03D5C54}"/>
            </a:ext>
          </a:extLst>
        </xdr:cNvPr>
        <xdr:cNvSpPr>
          <a:spLocks noChangeAspect="1"/>
        </xdr:cNvSpPr>
      </xdr:nvSpPr>
      <xdr:spPr>
        <a:xfrm>
          <a:off x="10669899" y="9710536"/>
          <a:ext cx="165739" cy="224884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3500" y="9818"/>
              </a:moveTo>
              <a:lnTo>
                <a:pt x="2700" y="9818"/>
              </a:lnTo>
              <a:lnTo>
                <a:pt x="2700" y="10800"/>
              </a:lnTo>
              <a:lnTo>
                <a:pt x="13500" y="10800"/>
              </a:lnTo>
              <a:cubicBezTo>
                <a:pt x="13500" y="10800"/>
                <a:pt x="13500" y="9818"/>
                <a:pt x="13500" y="9818"/>
              </a:cubicBezTo>
              <a:close/>
              <a:moveTo>
                <a:pt x="18900" y="11782"/>
              </a:moveTo>
              <a:lnTo>
                <a:pt x="2700" y="11782"/>
              </a:lnTo>
              <a:lnTo>
                <a:pt x="2700" y="12764"/>
              </a:lnTo>
              <a:lnTo>
                <a:pt x="18900" y="12764"/>
              </a:lnTo>
              <a:cubicBezTo>
                <a:pt x="18900" y="12764"/>
                <a:pt x="18900" y="11782"/>
                <a:pt x="18900" y="11782"/>
              </a:cubicBezTo>
              <a:close/>
              <a:moveTo>
                <a:pt x="4050" y="1964"/>
              </a:moveTo>
              <a:lnTo>
                <a:pt x="2700" y="1964"/>
              </a:lnTo>
              <a:lnTo>
                <a:pt x="2700" y="7855"/>
              </a:lnTo>
              <a:lnTo>
                <a:pt x="4050" y="7855"/>
              </a:lnTo>
              <a:cubicBezTo>
                <a:pt x="4050" y="7855"/>
                <a:pt x="4050" y="1964"/>
                <a:pt x="4050" y="1964"/>
              </a:cubicBezTo>
              <a:close/>
              <a:moveTo>
                <a:pt x="18900" y="13745"/>
              </a:moveTo>
              <a:lnTo>
                <a:pt x="2700" y="13745"/>
              </a:lnTo>
              <a:lnTo>
                <a:pt x="2700" y="14727"/>
              </a:lnTo>
              <a:lnTo>
                <a:pt x="18900" y="14727"/>
              </a:lnTo>
              <a:cubicBezTo>
                <a:pt x="18900" y="14727"/>
                <a:pt x="18900" y="13745"/>
                <a:pt x="18900" y="13745"/>
              </a:cubicBezTo>
              <a:close/>
              <a:moveTo>
                <a:pt x="16200" y="15709"/>
              </a:moveTo>
              <a:lnTo>
                <a:pt x="2700" y="15709"/>
              </a:lnTo>
              <a:lnTo>
                <a:pt x="2700" y="16691"/>
              </a:lnTo>
              <a:lnTo>
                <a:pt x="16200" y="16691"/>
              </a:lnTo>
              <a:cubicBezTo>
                <a:pt x="16200" y="16691"/>
                <a:pt x="16200" y="15709"/>
                <a:pt x="16200" y="15709"/>
              </a:cubicBezTo>
              <a:close/>
              <a:moveTo>
                <a:pt x="20250" y="19924"/>
              </a:moveTo>
              <a:lnTo>
                <a:pt x="18702" y="18798"/>
              </a:lnTo>
              <a:cubicBezTo>
                <a:pt x="18580" y="18710"/>
                <a:pt x="18412" y="18655"/>
                <a:pt x="18225" y="18655"/>
              </a:cubicBezTo>
              <a:cubicBezTo>
                <a:pt x="18039" y="18655"/>
                <a:pt x="17870" y="18710"/>
                <a:pt x="17748" y="18798"/>
              </a:cubicBezTo>
              <a:lnTo>
                <a:pt x="15525" y="20415"/>
              </a:lnTo>
              <a:lnTo>
                <a:pt x="13302" y="18798"/>
              </a:lnTo>
              <a:cubicBezTo>
                <a:pt x="13180" y="18710"/>
                <a:pt x="13012" y="18655"/>
                <a:pt x="12825" y="18655"/>
              </a:cubicBezTo>
              <a:cubicBezTo>
                <a:pt x="12604" y="18655"/>
                <a:pt x="12418" y="18737"/>
                <a:pt x="12294" y="18856"/>
              </a:cubicBezTo>
              <a:lnTo>
                <a:pt x="12285" y="18851"/>
              </a:lnTo>
              <a:lnTo>
                <a:pt x="10800" y="20291"/>
              </a:lnTo>
              <a:lnTo>
                <a:pt x="9315" y="18851"/>
              </a:lnTo>
              <a:lnTo>
                <a:pt x="9306" y="18856"/>
              </a:lnTo>
              <a:cubicBezTo>
                <a:pt x="9182" y="18737"/>
                <a:pt x="8996" y="18655"/>
                <a:pt x="8775" y="18655"/>
              </a:cubicBezTo>
              <a:cubicBezTo>
                <a:pt x="8589" y="18655"/>
                <a:pt x="8420" y="18710"/>
                <a:pt x="8298" y="18798"/>
              </a:cubicBezTo>
              <a:lnTo>
                <a:pt x="6075" y="20415"/>
              </a:lnTo>
              <a:lnTo>
                <a:pt x="3852" y="18798"/>
              </a:lnTo>
              <a:cubicBezTo>
                <a:pt x="3730" y="18710"/>
                <a:pt x="3562" y="18655"/>
                <a:pt x="3375" y="18655"/>
              </a:cubicBezTo>
              <a:cubicBezTo>
                <a:pt x="3188" y="18655"/>
                <a:pt x="3020" y="18710"/>
                <a:pt x="2898" y="18798"/>
              </a:cubicBezTo>
              <a:lnTo>
                <a:pt x="1350" y="19924"/>
              </a:lnTo>
              <a:lnTo>
                <a:pt x="1350" y="982"/>
              </a:lnTo>
              <a:lnTo>
                <a:pt x="20250" y="982"/>
              </a:lnTo>
              <a:cubicBezTo>
                <a:pt x="20250" y="982"/>
                <a:pt x="20250" y="19924"/>
                <a:pt x="20250" y="19924"/>
              </a:cubicBezTo>
              <a:close/>
              <a:moveTo>
                <a:pt x="20925" y="0"/>
              </a:moveTo>
              <a:lnTo>
                <a:pt x="675" y="0"/>
              </a:lnTo>
              <a:cubicBezTo>
                <a:pt x="302" y="0"/>
                <a:pt x="0" y="220"/>
                <a:pt x="0" y="491"/>
              </a:cubicBezTo>
              <a:lnTo>
                <a:pt x="0" y="21109"/>
              </a:lnTo>
              <a:cubicBezTo>
                <a:pt x="0" y="21380"/>
                <a:pt x="302" y="21600"/>
                <a:pt x="675" y="21600"/>
              </a:cubicBezTo>
              <a:cubicBezTo>
                <a:pt x="862" y="21600"/>
                <a:pt x="1031" y="21545"/>
                <a:pt x="1152" y="21456"/>
              </a:cubicBezTo>
              <a:lnTo>
                <a:pt x="3375" y="19840"/>
              </a:lnTo>
              <a:lnTo>
                <a:pt x="5598" y="21456"/>
              </a:lnTo>
              <a:cubicBezTo>
                <a:pt x="5720" y="21545"/>
                <a:pt x="5888" y="21600"/>
                <a:pt x="6075" y="21600"/>
              </a:cubicBezTo>
              <a:cubicBezTo>
                <a:pt x="6262" y="21600"/>
                <a:pt x="6431" y="21545"/>
                <a:pt x="6552" y="21456"/>
              </a:cubicBezTo>
              <a:lnTo>
                <a:pt x="8702" y="19893"/>
              </a:lnTo>
              <a:lnTo>
                <a:pt x="10260" y="21404"/>
              </a:lnTo>
              <a:lnTo>
                <a:pt x="10269" y="21399"/>
              </a:lnTo>
              <a:cubicBezTo>
                <a:pt x="10393" y="21518"/>
                <a:pt x="10579" y="21600"/>
                <a:pt x="10800" y="21600"/>
              </a:cubicBezTo>
              <a:cubicBezTo>
                <a:pt x="11021" y="21600"/>
                <a:pt x="11207" y="21518"/>
                <a:pt x="11331" y="21399"/>
              </a:cubicBezTo>
              <a:lnTo>
                <a:pt x="11340" y="21404"/>
              </a:lnTo>
              <a:lnTo>
                <a:pt x="12898" y="19893"/>
              </a:lnTo>
              <a:lnTo>
                <a:pt x="15048" y="21456"/>
              </a:lnTo>
              <a:cubicBezTo>
                <a:pt x="15170" y="21545"/>
                <a:pt x="15338" y="21600"/>
                <a:pt x="15525" y="21600"/>
              </a:cubicBezTo>
              <a:cubicBezTo>
                <a:pt x="15712" y="21600"/>
                <a:pt x="15881" y="21545"/>
                <a:pt x="16002" y="21456"/>
              </a:cubicBezTo>
              <a:lnTo>
                <a:pt x="18225" y="19840"/>
              </a:lnTo>
              <a:lnTo>
                <a:pt x="20448" y="21456"/>
              </a:lnTo>
              <a:cubicBezTo>
                <a:pt x="20570" y="21545"/>
                <a:pt x="20738" y="21600"/>
                <a:pt x="20925" y="21600"/>
              </a:cubicBezTo>
              <a:cubicBezTo>
                <a:pt x="21298" y="21600"/>
                <a:pt x="21600" y="21380"/>
                <a:pt x="21600" y="21109"/>
              </a:cubicBezTo>
              <a:lnTo>
                <a:pt x="21600" y="491"/>
              </a:lnTo>
              <a:cubicBezTo>
                <a:pt x="21600" y="220"/>
                <a:pt x="21298" y="0"/>
                <a:pt x="20925" y="0"/>
              </a:cubicBezTo>
              <a:moveTo>
                <a:pt x="16200" y="1964"/>
              </a:moveTo>
              <a:lnTo>
                <a:pt x="14850" y="1964"/>
              </a:lnTo>
              <a:lnTo>
                <a:pt x="14850" y="7855"/>
              </a:lnTo>
              <a:lnTo>
                <a:pt x="16200" y="7855"/>
              </a:lnTo>
              <a:cubicBezTo>
                <a:pt x="16200" y="7855"/>
                <a:pt x="16200" y="1964"/>
                <a:pt x="16200" y="1964"/>
              </a:cubicBezTo>
              <a:close/>
              <a:moveTo>
                <a:pt x="18900" y="1964"/>
              </a:moveTo>
              <a:lnTo>
                <a:pt x="17550" y="1964"/>
              </a:lnTo>
              <a:lnTo>
                <a:pt x="17550" y="7855"/>
              </a:lnTo>
              <a:lnTo>
                <a:pt x="18900" y="7855"/>
              </a:lnTo>
              <a:cubicBezTo>
                <a:pt x="18900" y="7855"/>
                <a:pt x="18900" y="1964"/>
                <a:pt x="18900" y="1964"/>
              </a:cubicBezTo>
              <a:close/>
              <a:moveTo>
                <a:pt x="10800" y="1964"/>
              </a:moveTo>
              <a:lnTo>
                <a:pt x="9450" y="1964"/>
              </a:lnTo>
              <a:lnTo>
                <a:pt x="9450" y="7855"/>
              </a:lnTo>
              <a:lnTo>
                <a:pt x="10800" y="7855"/>
              </a:lnTo>
              <a:cubicBezTo>
                <a:pt x="10800" y="7855"/>
                <a:pt x="10800" y="1964"/>
                <a:pt x="10800" y="1964"/>
              </a:cubicBezTo>
              <a:close/>
              <a:moveTo>
                <a:pt x="8100" y="1964"/>
              </a:moveTo>
              <a:lnTo>
                <a:pt x="5400" y="1964"/>
              </a:lnTo>
              <a:lnTo>
                <a:pt x="5400" y="7855"/>
              </a:lnTo>
              <a:lnTo>
                <a:pt x="8100" y="7855"/>
              </a:lnTo>
              <a:cubicBezTo>
                <a:pt x="8100" y="7855"/>
                <a:pt x="8100" y="1964"/>
                <a:pt x="8100" y="1964"/>
              </a:cubicBezTo>
              <a:close/>
              <a:moveTo>
                <a:pt x="13500" y="1964"/>
              </a:moveTo>
              <a:lnTo>
                <a:pt x="12150" y="1964"/>
              </a:lnTo>
              <a:lnTo>
                <a:pt x="12150" y="7855"/>
              </a:lnTo>
              <a:lnTo>
                <a:pt x="13500" y="7855"/>
              </a:lnTo>
              <a:cubicBezTo>
                <a:pt x="13500" y="7855"/>
                <a:pt x="13500" y="1964"/>
                <a:pt x="13500" y="1964"/>
              </a:cubicBezTo>
              <a:close/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10</xdr:col>
      <xdr:colOff>450352</xdr:colOff>
      <xdr:row>33</xdr:row>
      <xdr:rowOff>78940</xdr:rowOff>
    </xdr:from>
    <xdr:to>
      <xdr:col>10</xdr:col>
      <xdr:colOff>678243</xdr:colOff>
      <xdr:row>33</xdr:row>
      <xdr:rowOff>306831</xdr:rowOff>
    </xdr:to>
    <xdr:sp macro="" textlink="">
      <xdr:nvSpPr>
        <xdr:cNvPr id="4" name="Shape 2587">
          <a:extLst>
            <a:ext uri="{FF2B5EF4-FFF2-40B4-BE49-F238E27FC236}">
              <a16:creationId xmlns:a16="http://schemas.microsoft.com/office/drawing/2014/main" id="{C90CC208-C8C2-42CF-9BA7-5BBB53E19FE3}"/>
            </a:ext>
          </a:extLst>
        </xdr:cNvPr>
        <xdr:cNvSpPr>
          <a:spLocks noChangeAspect="1"/>
        </xdr:cNvSpPr>
      </xdr:nvSpPr>
      <xdr:spPr>
        <a:xfrm>
          <a:off x="10337302" y="7908490"/>
          <a:ext cx="227891" cy="22789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2281" y="19846"/>
              </a:moveTo>
              <a:lnTo>
                <a:pt x="9413" y="12882"/>
              </a:lnTo>
              <a:lnTo>
                <a:pt x="19655" y="2640"/>
              </a:lnTo>
              <a:cubicBezTo>
                <a:pt x="19655" y="2640"/>
                <a:pt x="12281" y="19846"/>
                <a:pt x="12281" y="19846"/>
              </a:cubicBezTo>
              <a:close/>
              <a:moveTo>
                <a:pt x="1755" y="9320"/>
              </a:moveTo>
              <a:lnTo>
                <a:pt x="18960" y="1945"/>
              </a:lnTo>
              <a:lnTo>
                <a:pt x="8719" y="12187"/>
              </a:lnTo>
              <a:cubicBezTo>
                <a:pt x="8719" y="12187"/>
                <a:pt x="1755" y="9320"/>
                <a:pt x="1755" y="9320"/>
              </a:cubicBezTo>
              <a:close/>
              <a:moveTo>
                <a:pt x="21600" y="491"/>
              </a:moveTo>
              <a:cubicBezTo>
                <a:pt x="21600" y="220"/>
                <a:pt x="21380" y="0"/>
                <a:pt x="21109" y="0"/>
              </a:cubicBezTo>
              <a:cubicBezTo>
                <a:pt x="21034" y="0"/>
                <a:pt x="20964" y="20"/>
                <a:pt x="20900" y="52"/>
              </a:cubicBezTo>
              <a:lnTo>
                <a:pt x="20898" y="48"/>
              </a:lnTo>
              <a:lnTo>
                <a:pt x="302" y="8875"/>
              </a:lnTo>
              <a:cubicBezTo>
                <a:pt x="301" y="8875"/>
                <a:pt x="299" y="8876"/>
                <a:pt x="297" y="8877"/>
              </a:cubicBezTo>
              <a:lnTo>
                <a:pt x="280" y="8885"/>
              </a:lnTo>
              <a:lnTo>
                <a:pt x="281" y="8887"/>
              </a:lnTo>
              <a:cubicBezTo>
                <a:pt x="116" y="8967"/>
                <a:pt x="0" y="9132"/>
                <a:pt x="0" y="9327"/>
              </a:cubicBezTo>
              <a:cubicBezTo>
                <a:pt x="0" y="9550"/>
                <a:pt x="151" y="9731"/>
                <a:pt x="355" y="9791"/>
              </a:cubicBezTo>
              <a:lnTo>
                <a:pt x="353" y="9799"/>
              </a:lnTo>
              <a:lnTo>
                <a:pt x="8462" y="13138"/>
              </a:lnTo>
              <a:lnTo>
                <a:pt x="11801" y="21248"/>
              </a:lnTo>
              <a:lnTo>
                <a:pt x="11809" y="21245"/>
              </a:lnTo>
              <a:cubicBezTo>
                <a:pt x="11869" y="21449"/>
                <a:pt x="12050" y="21600"/>
                <a:pt x="12273" y="21600"/>
              </a:cubicBezTo>
              <a:cubicBezTo>
                <a:pt x="12468" y="21600"/>
                <a:pt x="12634" y="21484"/>
                <a:pt x="12713" y="21319"/>
              </a:cubicBezTo>
              <a:lnTo>
                <a:pt x="12716" y="21320"/>
              </a:lnTo>
              <a:lnTo>
                <a:pt x="12723" y="21303"/>
              </a:lnTo>
              <a:cubicBezTo>
                <a:pt x="12724" y="21301"/>
                <a:pt x="12725" y="21300"/>
                <a:pt x="12725" y="21298"/>
              </a:cubicBezTo>
              <a:lnTo>
                <a:pt x="21553" y="702"/>
              </a:lnTo>
              <a:lnTo>
                <a:pt x="21547" y="699"/>
              </a:lnTo>
              <a:cubicBezTo>
                <a:pt x="21578" y="636"/>
                <a:pt x="21600" y="567"/>
                <a:pt x="21600" y="491"/>
              </a:cubicBezTo>
              <a:moveTo>
                <a:pt x="7855" y="16200"/>
              </a:moveTo>
              <a:cubicBezTo>
                <a:pt x="7719" y="16200"/>
                <a:pt x="7596" y="16255"/>
                <a:pt x="7507" y="16344"/>
              </a:cubicBezTo>
              <a:lnTo>
                <a:pt x="6035" y="17817"/>
              </a:lnTo>
              <a:cubicBezTo>
                <a:pt x="5946" y="17905"/>
                <a:pt x="5891" y="18029"/>
                <a:pt x="5891" y="18164"/>
              </a:cubicBezTo>
              <a:cubicBezTo>
                <a:pt x="5891" y="18435"/>
                <a:pt x="6111" y="18655"/>
                <a:pt x="6382" y="18655"/>
              </a:cubicBezTo>
              <a:cubicBezTo>
                <a:pt x="6517" y="18655"/>
                <a:pt x="6640" y="18600"/>
                <a:pt x="6729" y="18511"/>
              </a:cubicBezTo>
              <a:lnTo>
                <a:pt x="8202" y="17038"/>
              </a:lnTo>
              <a:cubicBezTo>
                <a:pt x="8291" y="16950"/>
                <a:pt x="8345" y="16827"/>
                <a:pt x="8345" y="16691"/>
              </a:cubicBezTo>
              <a:cubicBezTo>
                <a:pt x="8345" y="16420"/>
                <a:pt x="8126" y="16200"/>
                <a:pt x="7855" y="16200"/>
              </a:cubicBezTo>
              <a:moveTo>
                <a:pt x="7855" y="14237"/>
              </a:moveTo>
              <a:cubicBezTo>
                <a:pt x="7855" y="13966"/>
                <a:pt x="7635" y="13745"/>
                <a:pt x="7364" y="13745"/>
              </a:cubicBezTo>
              <a:cubicBezTo>
                <a:pt x="7228" y="13745"/>
                <a:pt x="7105" y="13801"/>
                <a:pt x="7017" y="13889"/>
              </a:cubicBezTo>
              <a:lnTo>
                <a:pt x="2107" y="18798"/>
              </a:lnTo>
              <a:cubicBezTo>
                <a:pt x="2019" y="18888"/>
                <a:pt x="1964" y="19011"/>
                <a:pt x="1964" y="19145"/>
              </a:cubicBezTo>
              <a:cubicBezTo>
                <a:pt x="1964" y="19417"/>
                <a:pt x="2184" y="19636"/>
                <a:pt x="2455" y="19636"/>
              </a:cubicBezTo>
              <a:cubicBezTo>
                <a:pt x="2590" y="19636"/>
                <a:pt x="2713" y="19582"/>
                <a:pt x="2802" y="19493"/>
              </a:cubicBezTo>
              <a:lnTo>
                <a:pt x="7711" y="14583"/>
              </a:lnTo>
              <a:cubicBezTo>
                <a:pt x="7800" y="14495"/>
                <a:pt x="7855" y="14372"/>
                <a:pt x="7855" y="14237"/>
              </a:cubicBezTo>
              <a:moveTo>
                <a:pt x="4765" y="14583"/>
              </a:moveTo>
              <a:lnTo>
                <a:pt x="5256" y="14093"/>
              </a:lnTo>
              <a:cubicBezTo>
                <a:pt x="5345" y="14004"/>
                <a:pt x="5400" y="13881"/>
                <a:pt x="5400" y="13745"/>
              </a:cubicBezTo>
              <a:cubicBezTo>
                <a:pt x="5400" y="13475"/>
                <a:pt x="5180" y="13255"/>
                <a:pt x="4909" y="13255"/>
              </a:cubicBezTo>
              <a:cubicBezTo>
                <a:pt x="4774" y="13255"/>
                <a:pt x="4651" y="13310"/>
                <a:pt x="4562" y="13398"/>
              </a:cubicBezTo>
              <a:lnTo>
                <a:pt x="4071" y="13889"/>
              </a:lnTo>
              <a:cubicBezTo>
                <a:pt x="3982" y="13979"/>
                <a:pt x="3927" y="14101"/>
                <a:pt x="3927" y="14237"/>
              </a:cubicBezTo>
              <a:cubicBezTo>
                <a:pt x="3927" y="14507"/>
                <a:pt x="4147" y="14727"/>
                <a:pt x="4418" y="14727"/>
              </a:cubicBezTo>
              <a:cubicBezTo>
                <a:pt x="4554" y="14727"/>
                <a:pt x="4676" y="14673"/>
                <a:pt x="4765" y="14583"/>
              </a:cubicBezTo>
            </a:path>
          </a:pathLst>
        </a:custGeom>
        <a:solidFill>
          <a:srgbClr val="FFFFFF"/>
        </a:solidFill>
        <a:ln w="12700">
          <a:miter lim="400000"/>
        </a:ln>
      </xdr:spPr>
      <xdr:txBody>
        <a:bodyPr wrap="square" lIns="38090" tIns="38090" rIns="38090" bIns="38090" anchor="ctr"/>
        <a:lstStyle>
          <a:defPPr>
            <a:defRPr lang="en-US"/>
          </a:defPPr>
          <a:lvl1pPr marL="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1pPr>
          <a:lvl2pPr marL="91421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2pPr>
          <a:lvl3pPr marL="1828434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3pPr>
          <a:lvl4pPr marL="2742651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4pPr>
          <a:lvl5pPr marL="3656868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5pPr>
          <a:lvl6pPr marL="4571086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6pPr>
          <a:lvl7pPr marL="5485303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7pPr>
          <a:lvl8pPr marL="6399520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8pPr>
          <a:lvl9pPr marL="7313737" algn="l" defTabSz="1828434" rtl="0" eaLnBrk="1" latinLnBrk="0" hangingPunct="1">
            <a:defRPr sz="3600" kern="1200">
              <a:solidFill>
                <a:srgbClr val="AAAAAA"/>
              </a:solidFill>
              <a:latin typeface="Calibri" panose="020F0502020204030204"/>
            </a:defRPr>
          </a:lvl9pPr>
        </a:lstStyle>
        <a:p>
          <a:pPr defTabSz="457063">
            <a:defRPr sz="3000" cap="none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  <a:latin typeface="Gill Sans"/>
              <a:ea typeface="Gill Sans"/>
              <a:cs typeface="Gill Sans"/>
              <a:sym typeface="Gill Sans"/>
            </a:defRPr>
          </a:pPr>
          <a:endParaRPr sz="2999" b="1">
            <a:latin typeface="Open Sans Semibold" charset="0"/>
            <a:ea typeface="Open Sans Semibold" charset="0"/>
            <a:cs typeface="Open Sans Semibold" charset="0"/>
          </a:endParaRPr>
        </a:p>
      </xdr:txBody>
    </xdr:sp>
    <xdr:clientData/>
  </xdr:twoCellAnchor>
  <xdr:twoCellAnchor>
    <xdr:from>
      <xdr:col>9</xdr:col>
      <xdr:colOff>1556699</xdr:colOff>
      <xdr:row>21</xdr:row>
      <xdr:rowOff>41275</xdr:rowOff>
    </xdr:from>
    <xdr:to>
      <xdr:col>10</xdr:col>
      <xdr:colOff>355598</xdr:colOff>
      <xdr:row>27</xdr:row>
      <xdr:rowOff>493711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5419C812-588F-4416-ADF3-CE84887F62FD}"/>
            </a:ext>
          </a:extLst>
        </xdr:cNvPr>
        <xdr:cNvGrpSpPr/>
      </xdr:nvGrpSpPr>
      <xdr:grpSpPr>
        <a:xfrm>
          <a:off x="8662349" y="3365500"/>
          <a:ext cx="1580199" cy="2719386"/>
          <a:chOff x="5544553" y="2870271"/>
          <a:chExt cx="1584749" cy="2913491"/>
        </a:xfrm>
      </xdr:grpSpPr>
      <xdr:sp macro="" textlink="">
        <xdr:nvSpPr>
          <xdr:cNvPr id="6" name="Freeform 2">
            <a:extLst>
              <a:ext uri="{FF2B5EF4-FFF2-40B4-BE49-F238E27FC236}">
                <a16:creationId xmlns:a16="http://schemas.microsoft.com/office/drawing/2014/main" id="{8BB88052-EE07-28BD-A3FE-801462F89A01}"/>
              </a:ext>
            </a:extLst>
          </xdr:cNvPr>
          <xdr:cNvSpPr>
            <a:spLocks noChangeArrowheads="1"/>
          </xdr:cNvSpPr>
        </xdr:nvSpPr>
        <xdr:spPr bwMode="auto">
          <a:xfrm>
            <a:off x="5544553" y="4963026"/>
            <a:ext cx="1564105" cy="820736"/>
          </a:xfrm>
          <a:prstGeom prst="can">
            <a:avLst>
              <a:gd name="adj" fmla="val 50000"/>
            </a:avLst>
          </a:prstGeom>
          <a:gradFill flip="none" rotWithShape="1">
            <a:gsLst>
              <a:gs pos="0">
                <a:srgbClr val="44546A">
                  <a:lumMod val="60000"/>
                  <a:lumOff val="40000"/>
                  <a:shade val="30000"/>
                  <a:satMod val="115000"/>
                  <a:alpha val="28000"/>
                </a:srgbClr>
              </a:gs>
              <a:gs pos="50000">
                <a:srgbClr val="44546A">
                  <a:lumMod val="60000"/>
                  <a:lumOff val="40000"/>
                  <a:shade val="67500"/>
                  <a:satMod val="115000"/>
                </a:srgbClr>
              </a:gs>
              <a:gs pos="100000">
                <a:srgbClr val="44546A">
                  <a:lumMod val="60000"/>
                  <a:lumOff val="40000"/>
                  <a:shade val="100000"/>
                  <a:satMod val="115000"/>
                </a:srgbClr>
              </a:gs>
            </a:gsLst>
            <a:path path="circle">
              <a:fillToRect t="100000" r="100000"/>
            </a:path>
            <a:tileRect l="-100000" b="-100000"/>
          </a:gradFill>
          <a:ln>
            <a:noFill/>
          </a:ln>
          <a:effectLst>
            <a:reflection endPos="0" dist="38100" dir="5400000" sy="-100000" algn="bl" rotWithShape="0"/>
            <a:softEdge rad="0"/>
          </a:effectLst>
          <a:scene3d>
            <a:camera prst="orthographicFront">
              <a:rot lat="1800000" lon="0" rev="0"/>
            </a:camera>
            <a:lightRig rig="sunrise" dir="t"/>
          </a:scene3d>
          <a:sp3d prstMaterial="metal"/>
        </xdr:spPr>
        <xdr:txBody>
          <a:bodyPr wrap="square" anchor="ctr"/>
          <a:lstStyle>
            <a:defPPr>
              <a:defRPr lang="en-US"/>
            </a:defPPr>
            <a:lvl1pPr marL="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1pPr>
            <a:lvl2pPr marL="91421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2pPr>
            <a:lvl3pPr marL="1828434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3pPr>
            <a:lvl4pPr marL="2742651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4pPr>
            <a:lvl5pPr marL="3656868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5pPr>
            <a:lvl6pPr marL="4571086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6pPr>
            <a:lvl7pPr marL="5485303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7pPr>
            <a:lvl8pPr marL="6399520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8pPr>
            <a:lvl9pPr marL="7313737" algn="l" defTabSz="1828434" rtl="0" eaLnBrk="1" latinLnBrk="0" hangingPunct="1">
              <a:defRPr sz="3600" kern="1200">
                <a:solidFill>
                  <a:srgbClr val="AAAAAA"/>
                </a:solidFill>
                <a:latin typeface="Calibri" panose="020F0502020204030204"/>
              </a:defRPr>
            </a:lvl9pPr>
          </a:lstStyle>
          <a:p>
            <a:pPr marL="0" marR="0" lvl="0" indent="0" algn="l" defTabSz="1828434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3600" b="0" i="0" u="none" strike="noStrike" kern="1200" cap="none" spc="0" normalizeH="0" baseline="0" noProof="0">
              <a:ln>
                <a:noFill/>
              </a:ln>
              <a:solidFill>
                <a:srgbClr val="AAAAAA"/>
              </a:solidFill>
              <a:effectLst/>
              <a:uLnTx/>
              <a:uFillTx/>
              <a:latin typeface="Calibri" panose="020F0502020204030204"/>
            </a:endParaRPr>
          </a:p>
        </xdr:txBody>
      </xdr:sp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A8010441-5A56-B0A2-2FBB-23FD83D4E3F4}"/>
              </a:ext>
            </a:extLst>
          </xdr:cNvPr>
          <xdr:cNvGraphicFramePr>
            <a:graphicFrameLocks/>
          </xdr:cNvGraphicFramePr>
        </xdr:nvGraphicFramePr>
        <xdr:xfrm>
          <a:off x="5600547" y="2870271"/>
          <a:ext cx="1528755" cy="27593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E$27">
        <xdr:nvSpPr>
          <xdr:cNvPr id="8" name="CaixaDeTexto 1">
            <a:extLst>
              <a:ext uri="{FF2B5EF4-FFF2-40B4-BE49-F238E27FC236}">
                <a16:creationId xmlns:a16="http://schemas.microsoft.com/office/drawing/2014/main" id="{476A181B-1257-09AD-4EDE-38D2F187C948}"/>
              </a:ext>
            </a:extLst>
          </xdr:cNvPr>
          <xdr:cNvSpPr txBox="1"/>
        </xdr:nvSpPr>
        <xdr:spPr>
          <a:xfrm>
            <a:off x="5893094" y="4814429"/>
            <a:ext cx="970660" cy="288000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fld id="{A756F0B6-7049-47D0-B49C-3DFD3BE3D9EF}" type="TxLink">
              <a:rPr lang="en-US" sz="1300" b="1" i="0" u="none" strike="noStrike" noProof="0">
                <a:solidFill>
                  <a:srgbClr val="7030A0"/>
                </a:solidFill>
                <a:latin typeface="Verdana"/>
                <a:ea typeface="Verdana"/>
                <a:cs typeface="+mn-cs"/>
              </a:rPr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t>100,0%</a:t>
            </a:fld>
            <a:endParaRPr lang="pt-BR" sz="1300" b="1" i="0" u="none" strike="noStrike" noProof="0">
              <a:solidFill>
                <a:srgbClr val="7030A0"/>
              </a:solidFill>
              <a:latin typeface="Verdana"/>
              <a:ea typeface="Verdana"/>
              <a:cs typeface="+mn-cs"/>
            </a:endParaRPr>
          </a:p>
        </xdr:txBody>
      </xdr:sp>
      <xdr:sp macro="" textlink="">
        <xdr:nvSpPr>
          <xdr:cNvPr id="9" name="CaixaDeTexto 8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24C51415-7F00-4177-2EAC-CC76503F203A}"/>
              </a:ext>
            </a:extLst>
          </xdr:cNvPr>
          <xdr:cNvSpPr txBox="1"/>
        </xdr:nvSpPr>
        <xdr:spPr>
          <a:xfrm>
            <a:off x="5975685" y="5444290"/>
            <a:ext cx="808293" cy="215299"/>
          </a:xfrm>
          <a:prstGeom prst="rect">
            <a:avLst/>
          </a:prstGeom>
          <a:noFill/>
          <a:ln>
            <a:solidFill>
              <a:schemeClr val="bg1">
                <a:lumMod val="95000"/>
              </a:schemeClr>
            </a:solidFill>
          </a:ln>
          <a:effectLst/>
        </xdr:spPr>
        <xdr:txBody>
          <a:bodyPr vertOverflow="clip" horzOverflow="clip" wrap="non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pt-BR" sz="900" b="1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Verdana" panose="020B0604030504040204" pitchFamily="34" charset="0"/>
                <a:ea typeface="Verdana" panose="020B0604030504040204" pitchFamily="34" charset="0"/>
                <a:cs typeface="+mn-cs"/>
              </a:rPr>
              <a:t>SAÚDE</a:t>
            </a:r>
          </a:p>
        </xdr:txBody>
      </xdr:sp>
    </xdr:grpSp>
    <xdr:clientData/>
  </xdr:twoCellAnchor>
  <xdr:twoCellAnchor>
    <xdr:from>
      <xdr:col>6</xdr:col>
      <xdr:colOff>463717</xdr:colOff>
      <xdr:row>21</xdr:row>
      <xdr:rowOff>10528</xdr:rowOff>
    </xdr:from>
    <xdr:to>
      <xdr:col>9</xdr:col>
      <xdr:colOff>2653464</xdr:colOff>
      <xdr:row>21</xdr:row>
      <xdr:rowOff>291265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3B7B335F-C6CF-4120-AC61-F99DA9E88068}"/>
            </a:ext>
          </a:extLst>
        </xdr:cNvPr>
        <xdr:cNvSpPr txBox="1"/>
      </xdr:nvSpPr>
      <xdr:spPr>
        <a:xfrm>
          <a:off x="5502442" y="3382378"/>
          <a:ext cx="4256672" cy="28073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AVALIAÇÃO DE DESEMPENHO</a:t>
          </a:r>
        </a:p>
      </xdr:txBody>
    </xdr:sp>
    <xdr:clientData/>
  </xdr:twoCellAnchor>
  <xdr:twoCellAnchor>
    <xdr:from>
      <xdr:col>2</xdr:col>
      <xdr:colOff>90237</xdr:colOff>
      <xdr:row>46</xdr:row>
      <xdr:rowOff>70183</xdr:rowOff>
    </xdr:from>
    <xdr:to>
      <xdr:col>2</xdr:col>
      <xdr:colOff>370974</xdr:colOff>
      <xdr:row>46</xdr:row>
      <xdr:rowOff>350921</xdr:rowOff>
    </xdr:to>
    <xdr:sp macro="" textlink="">
      <xdr:nvSpPr>
        <xdr:cNvPr id="11" name="Seta: Curva para a Esquerda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48CB7AA5-81B6-4293-9001-C36728EE2521}"/>
            </a:ext>
          </a:extLst>
        </xdr:cNvPr>
        <xdr:cNvSpPr/>
      </xdr:nvSpPr>
      <xdr:spPr>
        <a:xfrm>
          <a:off x="661737" y="13738558"/>
          <a:ext cx="280737" cy="280738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100263</xdr:colOff>
      <xdr:row>50</xdr:row>
      <xdr:rowOff>90237</xdr:rowOff>
    </xdr:from>
    <xdr:to>
      <xdr:col>2</xdr:col>
      <xdr:colOff>401053</xdr:colOff>
      <xdr:row>50</xdr:row>
      <xdr:rowOff>360947</xdr:rowOff>
    </xdr:to>
    <xdr:sp macro="" textlink="">
      <xdr:nvSpPr>
        <xdr:cNvPr id="12" name="Seta: Curva para a Esquerda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82607D4-77E3-4EFD-80C7-F111C893FC2F}"/>
            </a:ext>
          </a:extLst>
        </xdr:cNvPr>
        <xdr:cNvSpPr/>
      </xdr:nvSpPr>
      <xdr:spPr>
        <a:xfrm>
          <a:off x="671763" y="1512068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140368</xdr:colOff>
      <xdr:row>56</xdr:row>
      <xdr:rowOff>90237</xdr:rowOff>
    </xdr:from>
    <xdr:to>
      <xdr:col>2</xdr:col>
      <xdr:colOff>441158</xdr:colOff>
      <xdr:row>56</xdr:row>
      <xdr:rowOff>360947</xdr:rowOff>
    </xdr:to>
    <xdr:sp macro="" textlink="">
      <xdr:nvSpPr>
        <xdr:cNvPr id="13" name="Seta: Curva para a Esquerda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5A98B76-4087-4A1D-942E-5D7BC9CC4663}"/>
            </a:ext>
          </a:extLst>
        </xdr:cNvPr>
        <xdr:cNvSpPr/>
      </xdr:nvSpPr>
      <xdr:spPr>
        <a:xfrm>
          <a:off x="711868" y="17378112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130342</xdr:colOff>
      <xdr:row>59</xdr:row>
      <xdr:rowOff>130342</xdr:rowOff>
    </xdr:from>
    <xdr:to>
      <xdr:col>2</xdr:col>
      <xdr:colOff>431132</xdr:colOff>
      <xdr:row>59</xdr:row>
      <xdr:rowOff>401052</xdr:rowOff>
    </xdr:to>
    <xdr:sp macro="" textlink="">
      <xdr:nvSpPr>
        <xdr:cNvPr id="14" name="Seta: Curva para a Esquerda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22FDCEB-BCDD-431F-AB6C-57108E716F6A}"/>
            </a:ext>
          </a:extLst>
        </xdr:cNvPr>
        <xdr:cNvSpPr/>
      </xdr:nvSpPr>
      <xdr:spPr>
        <a:xfrm>
          <a:off x="701842" y="18446917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160421</xdr:colOff>
      <xdr:row>62</xdr:row>
      <xdr:rowOff>100264</xdr:rowOff>
    </xdr:from>
    <xdr:to>
      <xdr:col>2</xdr:col>
      <xdr:colOff>461211</xdr:colOff>
      <xdr:row>62</xdr:row>
      <xdr:rowOff>370974</xdr:rowOff>
    </xdr:to>
    <xdr:sp macro="" textlink="">
      <xdr:nvSpPr>
        <xdr:cNvPr id="15" name="Seta: Curva para a Esquerda 1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EB8B1A4-433F-42E6-8F1A-D3B5DA9FA36D}"/>
            </a:ext>
          </a:extLst>
        </xdr:cNvPr>
        <xdr:cNvSpPr/>
      </xdr:nvSpPr>
      <xdr:spPr>
        <a:xfrm>
          <a:off x="731921" y="19512214"/>
          <a:ext cx="300790" cy="270710"/>
        </a:xfrm>
        <a:prstGeom prst="curvedLeftArrow">
          <a:avLst>
            <a:gd name="adj1" fmla="val 25000"/>
            <a:gd name="adj2" fmla="val 46140"/>
            <a:gd name="adj3" fmla="val 25000"/>
          </a:avLst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1820501</xdr:colOff>
      <xdr:row>21</xdr:row>
      <xdr:rowOff>175128</xdr:rowOff>
    </xdr:from>
    <xdr:to>
      <xdr:col>9</xdr:col>
      <xdr:colOff>1678741</xdr:colOff>
      <xdr:row>28</xdr:row>
      <xdr:rowOff>10195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E91D5436-C56D-41CA-8630-4E689DD7F579}"/>
            </a:ext>
          </a:extLst>
        </xdr:cNvPr>
        <xdr:cNvGrpSpPr/>
      </xdr:nvGrpSpPr>
      <xdr:grpSpPr>
        <a:xfrm>
          <a:off x="4220801" y="3499353"/>
          <a:ext cx="4563590" cy="2663992"/>
          <a:chOff x="1328487" y="6639426"/>
          <a:chExt cx="4572000" cy="2743200"/>
        </a:xfrm>
      </xdr:grpSpPr>
      <xdr:grpSp>
        <xdr:nvGrpSpPr>
          <xdr:cNvPr id="17" name="Agrupar 16">
            <a:extLst>
              <a:ext uri="{FF2B5EF4-FFF2-40B4-BE49-F238E27FC236}">
                <a16:creationId xmlns:a16="http://schemas.microsoft.com/office/drawing/2014/main" id="{3A30A80F-3B21-1DCF-D95C-1C9D8C259C46}"/>
              </a:ext>
            </a:extLst>
          </xdr:cNvPr>
          <xdr:cNvGrpSpPr/>
        </xdr:nvGrpSpPr>
        <xdr:grpSpPr>
          <a:xfrm>
            <a:off x="1364761" y="8410759"/>
            <a:ext cx="4360264" cy="953824"/>
            <a:chOff x="882315" y="4893978"/>
            <a:chExt cx="4211053" cy="1082842"/>
          </a:xfrm>
        </xdr:grpSpPr>
        <xdr:sp macro="" textlink="">
          <xdr:nvSpPr>
            <xdr:cNvPr id="25" name="Freeform 2">
              <a:extLst>
                <a:ext uri="{FF2B5EF4-FFF2-40B4-BE49-F238E27FC236}">
                  <a16:creationId xmlns:a16="http://schemas.microsoft.com/office/drawing/2014/main" id="{6E14665A-C1F1-C5ED-8885-7F0FE49A7E4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2315" y="4893978"/>
              <a:ext cx="4211053" cy="1082842"/>
            </a:xfrm>
            <a:prstGeom prst="can">
              <a:avLst>
                <a:gd name="adj" fmla="val 50000"/>
              </a:avLst>
            </a:prstGeom>
            <a:gradFill flip="none" rotWithShape="1">
              <a:gsLst>
                <a:gs pos="0">
                  <a:schemeClr val="tx2">
                    <a:lumMod val="60000"/>
                    <a:lumOff val="40000"/>
                    <a:shade val="30000"/>
                    <a:satMod val="115000"/>
                    <a:alpha val="28000"/>
                  </a:schemeClr>
                </a:gs>
                <a:gs pos="50000">
                  <a:schemeClr val="tx2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tx2">
                    <a:lumMod val="60000"/>
                    <a:lumOff val="40000"/>
                    <a:shade val="100000"/>
                    <a:satMod val="115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>
              <a:reflection endPos="0" dist="38100" dir="5400000" sy="-100000" algn="bl" rotWithShape="0"/>
              <a:softEdge rad="0"/>
            </a:effectLst>
            <a:scene3d>
              <a:camera prst="orthographicFront">
                <a:rot lat="1800000" lon="0" rev="0"/>
              </a:camera>
              <a:lightRig rig="sunrise" dir="t"/>
            </a:scene3d>
            <a:sp3d prstMaterial="metal"/>
          </xdr:spPr>
          <xdr:txBody>
            <a:bodyPr wrap="square" anchor="ctr"/>
            <a:lstStyle>
              <a:defPPr>
                <a:defRPr lang="en-US"/>
              </a:defPPr>
              <a:lvl1pPr marL="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1pPr>
              <a:lvl2pPr marL="91421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2pPr>
              <a:lvl3pPr marL="1828434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3pPr>
              <a:lvl4pPr marL="2742651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4pPr>
              <a:lvl5pPr marL="3656868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5pPr>
              <a:lvl6pPr marL="4571086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6pPr>
              <a:lvl7pPr marL="5485303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7pPr>
              <a:lvl8pPr marL="6399520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8pPr>
              <a:lvl9pPr marL="7313737" algn="l" defTabSz="1828434" rtl="0" eaLnBrk="1" latinLnBrk="0" hangingPunct="1">
                <a:defRPr sz="3600" kern="1200">
                  <a:solidFill>
                    <a:srgbClr val="AAAAAA"/>
                  </a:solidFill>
                  <a:latin typeface="Calibri" panose="020F0502020204030204"/>
                </a:defRPr>
              </a:lvl9pPr>
            </a:lstStyle>
            <a:p>
              <a:endParaRPr lang="en-US"/>
            </a:p>
          </xdr:txBody>
        </xdr:sp>
        <xdr:grpSp>
          <xdr:nvGrpSpPr>
            <xdr:cNvPr id="26" name="Agrupar 25">
              <a:extLst>
                <a:ext uri="{FF2B5EF4-FFF2-40B4-BE49-F238E27FC236}">
                  <a16:creationId xmlns:a16="http://schemas.microsoft.com/office/drawing/2014/main" id="{13D43D5D-737D-3572-B680-7CB77496DBB8}"/>
                </a:ext>
              </a:extLst>
            </xdr:cNvPr>
            <xdr:cNvGrpSpPr/>
          </xdr:nvGrpSpPr>
          <xdr:grpSpPr>
            <a:xfrm>
              <a:off x="1590859" y="5536252"/>
              <a:ext cx="2850797" cy="256406"/>
              <a:chOff x="2284776" y="5776695"/>
              <a:chExt cx="3896651" cy="274046"/>
            </a:xfrm>
            <a:noFill/>
          </xdr:grpSpPr>
          <xdr:sp macro="" textlink="">
            <xdr:nvSpPr>
              <xdr:cNvPr id="27" name="CaixaDeTexto 26">
                <a:hlinkClick xmlns:r="http://schemas.openxmlformats.org/officeDocument/2006/relationships" r:id="rId5"/>
                <a:extLst>
                  <a:ext uri="{FF2B5EF4-FFF2-40B4-BE49-F238E27FC236}">
                    <a16:creationId xmlns:a16="http://schemas.microsoft.com/office/drawing/2014/main" id="{1112C626-E419-4551-83F2-0FEF2BAF77E4}"/>
                  </a:ext>
                </a:extLst>
              </xdr:cNvPr>
              <xdr:cNvSpPr txBox="1"/>
            </xdr:nvSpPr>
            <xdr:spPr>
              <a:xfrm>
                <a:off x="2284776" y="5776695"/>
                <a:ext cx="1044225" cy="274046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SISTEMA</a:t>
                </a:r>
              </a:p>
            </xdr:txBody>
          </xdr:sp>
          <xdr:sp macro="" textlink="">
            <xdr:nvSpPr>
              <xdr:cNvPr id="28" name="CaixaDeTexto 27">
                <a:hlinkClick xmlns:r="http://schemas.openxmlformats.org/officeDocument/2006/relationships" r:id="rId6"/>
                <a:extLst>
                  <a:ext uri="{FF2B5EF4-FFF2-40B4-BE49-F238E27FC236}">
                    <a16:creationId xmlns:a16="http://schemas.microsoft.com/office/drawing/2014/main" id="{34DEC1B3-C10E-EFA3-167C-BF75EBF1FF5E}"/>
                  </a:ext>
                </a:extLst>
              </xdr:cNvPr>
              <xdr:cNvSpPr txBox="1"/>
            </xdr:nvSpPr>
            <xdr:spPr>
              <a:xfrm>
                <a:off x="3559463" y="5781150"/>
                <a:ext cx="1212269" cy="266035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pt-BR" sz="900" b="1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LIDERANÇA</a:t>
                </a:r>
              </a:p>
            </xdr:txBody>
          </xdr:sp>
          <xdr:sp macro="" textlink="">
            <xdr:nvSpPr>
              <xdr:cNvPr id="29" name="CaixaDeTexto 28">
                <a:hlinkClick xmlns:r="http://schemas.openxmlformats.org/officeDocument/2006/relationships" r:id="rId7"/>
                <a:extLst>
                  <a:ext uri="{FF2B5EF4-FFF2-40B4-BE49-F238E27FC236}">
                    <a16:creationId xmlns:a16="http://schemas.microsoft.com/office/drawing/2014/main" id="{1E170FB0-3934-C687-E772-508E6C651A92}"/>
                  </a:ext>
                </a:extLst>
              </xdr:cNvPr>
              <xdr:cNvSpPr txBox="1"/>
            </xdr:nvSpPr>
            <xdr:spPr>
              <a:xfrm>
                <a:off x="5114408" y="5776695"/>
                <a:ext cx="1067019" cy="259257"/>
              </a:xfrm>
              <a:prstGeom prst="rect">
                <a:avLst/>
              </a:prstGeom>
              <a:grpFill/>
              <a:ln>
                <a:solidFill>
                  <a:schemeClr val="bg1">
                    <a:lumMod val="95000"/>
                  </a:schemeClr>
                </a:solidFill>
              </a:ln>
              <a:effectLst/>
            </xdr:spPr>
            <xdr:txBody>
              <a:bodyPr vertOverflow="clip" horzOverflow="clip" wrap="none" rtlCol="0" anchor="t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pt-BR" sz="900" b="1" i="0" u="none" strike="noStrike" kern="0" cap="none" spc="0" normalizeH="0" baseline="0" noProof="0">
                    <a:ln>
                      <a:noFill/>
                    </a:ln>
                    <a:solidFill>
                      <a:schemeClr val="bg1"/>
                    </a:solidFill>
                    <a:effectLst/>
                    <a:uLnTx/>
                    <a:uFillTx/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rPr>
                  <a:t>PESSOAS</a:t>
                </a:r>
              </a:p>
            </xdr:txBody>
          </xdr:sp>
        </xdr:grpSp>
      </xdr:grpSp>
      <xdr:grpSp>
        <xdr:nvGrpSpPr>
          <xdr:cNvPr id="18" name="Agrupar 17">
            <a:extLst>
              <a:ext uri="{FF2B5EF4-FFF2-40B4-BE49-F238E27FC236}">
                <a16:creationId xmlns:a16="http://schemas.microsoft.com/office/drawing/2014/main" id="{FA147D02-1C2A-AAB9-6D0F-D7B0C2362844}"/>
              </a:ext>
            </a:extLst>
          </xdr:cNvPr>
          <xdr:cNvGrpSpPr/>
        </xdr:nvGrpSpPr>
        <xdr:grpSpPr>
          <a:xfrm>
            <a:off x="1328487" y="6639426"/>
            <a:ext cx="4572000" cy="2743200"/>
            <a:chOff x="2902618" y="4433636"/>
            <a:chExt cx="4572000" cy="2743200"/>
          </a:xfrm>
          <a:noFill/>
        </xdr:grpSpPr>
        <xdr:grpSp>
          <xdr:nvGrpSpPr>
            <xdr:cNvPr id="19" name="Agrupar 18">
              <a:extLst>
                <a:ext uri="{FF2B5EF4-FFF2-40B4-BE49-F238E27FC236}">
                  <a16:creationId xmlns:a16="http://schemas.microsoft.com/office/drawing/2014/main" id="{45A7A5E7-A3EC-84D0-B0E5-6F4FA80022DA}"/>
                </a:ext>
              </a:extLst>
            </xdr:cNvPr>
            <xdr:cNvGrpSpPr/>
          </xdr:nvGrpSpPr>
          <xdr:grpSpPr>
            <a:xfrm>
              <a:off x="2902618" y="4433636"/>
              <a:ext cx="4572000" cy="2743200"/>
              <a:chOff x="2902618" y="4433636"/>
              <a:chExt cx="4572000" cy="2743200"/>
            </a:xfrm>
            <a:grpFill/>
          </xdr:grpSpPr>
          <xdr:grpSp>
            <xdr:nvGrpSpPr>
              <xdr:cNvPr id="21" name="Agrupar 20">
                <a:extLst>
                  <a:ext uri="{FF2B5EF4-FFF2-40B4-BE49-F238E27FC236}">
                    <a16:creationId xmlns:a16="http://schemas.microsoft.com/office/drawing/2014/main" id="{A0D924E8-9C78-B127-F748-BB7DC7905964}"/>
                  </a:ext>
                </a:extLst>
              </xdr:cNvPr>
              <xdr:cNvGrpSpPr/>
            </xdr:nvGrpSpPr>
            <xdr:grpSpPr>
              <a:xfrm>
                <a:off x="2902618" y="4433636"/>
                <a:ext cx="4572000" cy="2743200"/>
                <a:chOff x="2902618" y="4433636"/>
                <a:chExt cx="4572000" cy="2743200"/>
              </a:xfrm>
              <a:grpFill/>
            </xdr:grpSpPr>
            <xdr:graphicFrame macro="">
              <xdr:nvGraphicFramePr>
                <xdr:cNvPr id="23" name="Gráfico 22">
                  <a:extLst>
                    <a:ext uri="{FF2B5EF4-FFF2-40B4-BE49-F238E27FC236}">
                      <a16:creationId xmlns:a16="http://schemas.microsoft.com/office/drawing/2014/main" id="{0CA501F7-DB48-12F1-D4DF-201B587C89C5}"/>
                    </a:ext>
                  </a:extLst>
                </xdr:cNvPr>
                <xdr:cNvGraphicFramePr/>
              </xdr:nvGraphicFramePr>
              <xdr:xfrm>
                <a:off x="2902618" y="4433636"/>
                <a:ext cx="4572000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8"/>
                </a:graphicData>
              </a:graphic>
            </xdr:graphicFrame>
            <xdr:sp macro="" textlink="$E$24">
              <xdr:nvSpPr>
                <xdr:cNvPr id="24" name="CaixaDeTexto 23">
                  <a:extLst>
                    <a:ext uri="{FF2B5EF4-FFF2-40B4-BE49-F238E27FC236}">
                      <a16:creationId xmlns:a16="http://schemas.microsoft.com/office/drawing/2014/main" id="{909B57BC-8DE3-E94B-E5DF-C2FB10E5F1C5}"/>
                    </a:ext>
                  </a:extLst>
                </xdr:cNvPr>
                <xdr:cNvSpPr txBox="1"/>
              </xdr:nvSpPr>
              <xdr:spPr>
                <a:xfrm>
                  <a:off x="3570526" y="6018850"/>
                  <a:ext cx="962526" cy="264397"/>
                </a:xfrm>
                <a:prstGeom prst="rect">
                  <a:avLst/>
                </a:prstGeom>
                <a:grpFill/>
                <a:ln w="9525" cmpd="sng">
                  <a:noFill/>
                </a:ln>
                <a:effectLst/>
              </xdr:spPr>
              <xdr:txBody>
                <a:bodyPr vertOverflow="clip" horzOverflow="clip" wrap="square" rtlCol="0" anchor="t"/>
                <a:lstStyle/>
                <a:p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fld id="{4DACB837-E9E6-4F8A-935B-5C3A936551A7}" type="TxLink">
                    <a:rPr kumimoji="0" lang="en-US" sz="1300" b="1" i="0" u="none" strike="noStrike" kern="0" cap="none" spc="0" normalizeH="0" baseline="0" noProof="0">
                      <a:ln>
                        <a:noFill/>
                      </a:ln>
                      <a:solidFill>
                        <a:srgbClr val="002060"/>
                      </a:solidFill>
                      <a:effectLst/>
                      <a:uLnTx/>
                      <a:uFillTx/>
                      <a:latin typeface="Verdana"/>
                      <a:ea typeface="Verdana"/>
                      <a:cs typeface="+mn-cs"/>
                    </a:rPr>
                    <a:pPr marL="0" marR="0" lvl="0" indent="0" algn="ctr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t>100,0%</a:t>
                  </a:fld>
                  <a:endParaRPr kumimoji="0" lang="pt-BR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2060"/>
                    </a:solidFill>
                    <a:effectLst/>
                    <a:uLnTx/>
                    <a:uFillTx/>
                    <a:latin typeface="Calibri" panose="020F0502020204030204"/>
                    <a:ea typeface="+mn-ea"/>
                    <a:cs typeface="+mn-cs"/>
                  </a:endParaRPr>
                </a:p>
              </xdr:txBody>
            </xdr:sp>
          </xdr:grpSp>
          <xdr:sp macro="" textlink="$E$25">
            <xdr:nvSpPr>
              <xdr:cNvPr id="22" name="CaixaDeTexto 21">
                <a:extLst>
                  <a:ext uri="{FF2B5EF4-FFF2-40B4-BE49-F238E27FC236}">
                    <a16:creationId xmlns:a16="http://schemas.microsoft.com/office/drawing/2014/main" id="{4DF6BCE0-2727-27D0-BC1F-6BB74AE5EE6D}"/>
                  </a:ext>
                </a:extLst>
              </xdr:cNvPr>
              <xdr:cNvSpPr txBox="1"/>
            </xdr:nvSpPr>
            <xdr:spPr>
              <a:xfrm>
                <a:off x="4622495" y="6006084"/>
                <a:ext cx="1121789" cy="264422"/>
              </a:xfrm>
              <a:prstGeom prst="rect">
                <a:avLst/>
              </a:prstGeom>
              <a:grpFill/>
              <a:ln w="9525" cmpd="sng">
                <a:noFill/>
              </a:ln>
              <a:effectLst/>
            </xdr:spPr>
            <xdr:txBody>
              <a:bodyPr vertOverflow="clip" horzOverflow="clip"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fld id="{ECDEC990-1C6E-4A60-B535-554CF4D6FC41}" type="TxLink">
                  <a:rPr kumimoji="0" lang="en-US" sz="1300" b="1" i="0" u="none" strike="noStrike" kern="0" cap="none" spc="0" normalizeH="0" baseline="0" noProof="0">
                    <a:ln>
                      <a:noFill/>
                    </a:ln>
                    <a:solidFill>
                      <a:srgbClr val="008080"/>
                    </a:solidFill>
                    <a:effectLst/>
                    <a:uLnTx/>
                    <a:uFillTx/>
                    <a:latin typeface="Verdana"/>
                    <a:ea typeface="Verdana"/>
                    <a:cs typeface="+mn-cs"/>
                  </a:rPr>
                  <a:pPr marL="0" marR="0" lvl="0" indent="0" algn="ctr" defTabSz="91440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t>100,0%</a:t>
                </a:fld>
                <a:endParaRPr kumimoji="0" lang="pt-BR" sz="1300" b="1" i="0" u="none" strike="noStrike" kern="0" cap="none" spc="0" normalizeH="0" baseline="0" noProof="0">
                  <a:ln>
                    <a:noFill/>
                  </a:ln>
                  <a:solidFill>
                    <a:srgbClr val="008080"/>
                  </a:solidFill>
                  <a:effectLst/>
                  <a:uLnTx/>
                  <a:uFillTx/>
                  <a:latin typeface="Verdana"/>
                  <a:ea typeface="Verdana"/>
                  <a:cs typeface="+mn-cs"/>
                </a:endParaRPr>
              </a:p>
            </xdr:txBody>
          </xdr:sp>
        </xdr:grpSp>
        <xdr:sp macro="" textlink="$E$26">
          <xdr:nvSpPr>
            <xdr:cNvPr id="20" name="CaixaDeTexto 1">
              <a:extLst>
                <a:ext uri="{FF2B5EF4-FFF2-40B4-BE49-F238E27FC236}">
                  <a16:creationId xmlns:a16="http://schemas.microsoft.com/office/drawing/2014/main" id="{2540558F-A38C-127A-17D7-39CA138F9291}"/>
                </a:ext>
              </a:extLst>
            </xdr:cNvPr>
            <xdr:cNvSpPr txBox="1"/>
          </xdr:nvSpPr>
          <xdr:spPr>
            <a:xfrm>
              <a:off x="5858852" y="6016206"/>
              <a:ext cx="923042" cy="288637"/>
            </a:xfrm>
            <a:prstGeom prst="rect">
              <a:avLst/>
            </a:prstGeom>
            <a:grp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indent="0">
                <a:defRPr sz="11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indent="0" algn="ctr"/>
              <a:fld id="{AA3FAB84-BE25-4DFA-A8BC-B81575F1D7D0}" type="TxLink">
                <a:rPr lang="en-US" sz="1200" b="1" i="0" u="none" strike="noStrike">
                  <a:solidFill>
                    <a:srgbClr val="FF9933"/>
                  </a:solidFill>
                  <a:latin typeface="Verdana"/>
                  <a:ea typeface="Verdana"/>
                </a:rPr>
                <a:pPr marL="0" indent="0" algn="ctr"/>
                <a:t>100,0%</a:t>
              </a:fld>
              <a:endParaRPr lang="pt-BR" sz="1200" b="1" i="0" u="none" strike="noStrike">
                <a:solidFill>
                  <a:srgbClr val="FF9933"/>
                </a:solidFill>
                <a:latin typeface="Verdana"/>
                <a:ea typeface="Verdana"/>
              </a:endParaRPr>
            </a:p>
          </xdr:txBody>
        </xdr:sp>
      </xdr:grpSp>
    </xdr:grp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0" name="Retângulo: Cantos Arredondados 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40979B14-6454-4D9E-8BE0-FF9CE2341A01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1" name="Retângulo: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E36FAC4-C15B-481E-B3E8-78F8A882C736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  <xdr:twoCellAnchor>
    <xdr:from>
      <xdr:col>12</xdr:col>
      <xdr:colOff>301902</xdr:colOff>
      <xdr:row>18</xdr:row>
      <xdr:rowOff>42335</xdr:rowOff>
    </xdr:from>
    <xdr:to>
      <xdr:col>13</xdr:col>
      <xdr:colOff>763113</xdr:colOff>
      <xdr:row>19</xdr:row>
      <xdr:rowOff>243418</xdr:rowOff>
    </xdr:to>
    <xdr:sp macro="" textlink="">
      <xdr:nvSpPr>
        <xdr:cNvPr id="32" name="Retângulo: Cantos Arredondados 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03E3976-433A-4E94-82D5-6B3146700B57}"/>
            </a:ext>
          </a:extLst>
        </xdr:cNvPr>
        <xdr:cNvSpPr/>
      </xdr:nvSpPr>
      <xdr:spPr>
        <a:xfrm>
          <a:off x="11770002" y="2871260"/>
          <a:ext cx="1270836" cy="391583"/>
        </a:xfrm>
        <a:prstGeom prst="roundRect">
          <a:avLst/>
        </a:prstGeom>
        <a:solidFill>
          <a:srgbClr val="FFC00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latin typeface="Verdana" panose="020B0604030504040204" pitchFamily="34" charset="0"/>
              <a:ea typeface="Verdana" panose="020B0604030504040204" pitchFamily="34" charset="0"/>
            </a:rPr>
            <a:t>ACOMPANHAMENTO MENSAL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63"/>
  <sheetViews>
    <sheetView topLeftCell="A1739" workbookViewId="0">
      <selection activeCell="M23" sqref="M23"/>
    </sheetView>
  </sheetViews>
  <sheetFormatPr defaultRowHeight="14.45"/>
  <cols>
    <col min="1" max="1" width="17" customWidth="1"/>
    <col min="2" max="2" width="42.42578125" bestFit="1" customWidth="1"/>
    <col min="3" max="3" width="47.42578125" bestFit="1" customWidth="1"/>
    <col min="4" max="4" width="47" bestFit="1" customWidth="1"/>
    <col min="5" max="5" width="41.42578125" bestFit="1" customWidth="1"/>
    <col min="6" max="6" width="1.85546875" customWidth="1"/>
    <col min="7" max="7" width="16" bestFit="1" customWidth="1"/>
    <col min="8" max="8" width="1.7109375" customWidth="1"/>
    <col min="9" max="9" width="12.5703125" bestFit="1" customWidth="1"/>
    <col min="10" max="10" width="1.7109375" customWidth="1"/>
    <col min="11" max="11" width="11.140625" bestFit="1" customWidth="1"/>
    <col min="12" max="12" width="0.85546875" customWidth="1"/>
    <col min="13" max="13" width="22.42578125" customWidth="1"/>
  </cols>
  <sheetData>
    <row r="1" spans="1:13">
      <c r="A1" s="64" t="s">
        <v>0</v>
      </c>
      <c r="B1" s="65" t="s">
        <v>1</v>
      </c>
      <c r="C1" s="65" t="s">
        <v>2</v>
      </c>
      <c r="D1" s="65" t="s">
        <v>3</v>
      </c>
      <c r="E1" s="66" t="s">
        <v>4</v>
      </c>
      <c r="G1" s="4" t="s">
        <v>5</v>
      </c>
      <c r="I1" s="70" t="s">
        <v>5</v>
      </c>
      <c r="K1" s="67">
        <v>44562</v>
      </c>
      <c r="M1" s="72" t="s">
        <v>6</v>
      </c>
    </row>
    <row r="2" spans="1:13" ht="15" thickBot="1">
      <c r="A2" s="59">
        <v>4800000309</v>
      </c>
      <c r="B2" s="33" t="s">
        <v>7</v>
      </c>
      <c r="C2" s="33" t="s">
        <v>8</v>
      </c>
      <c r="D2" s="33" t="s">
        <v>9</v>
      </c>
      <c r="E2" s="60" t="s">
        <v>10</v>
      </c>
      <c r="G2" s="4" t="s">
        <v>11</v>
      </c>
      <c r="I2" s="71" t="s">
        <v>12</v>
      </c>
      <c r="K2" s="68">
        <v>44593</v>
      </c>
      <c r="M2" s="73" t="s">
        <v>13</v>
      </c>
    </row>
    <row r="3" spans="1:13">
      <c r="A3" s="59">
        <v>4800000351</v>
      </c>
      <c r="B3" s="33" t="s">
        <v>14</v>
      </c>
      <c r="C3" s="33" t="s">
        <v>15</v>
      </c>
      <c r="D3" s="33" t="s">
        <v>16</v>
      </c>
      <c r="E3" s="60" t="s">
        <v>17</v>
      </c>
      <c r="G3" s="4" t="s">
        <v>12</v>
      </c>
      <c r="K3" s="68">
        <v>44621</v>
      </c>
      <c r="M3" s="73" t="s">
        <v>18</v>
      </c>
    </row>
    <row r="4" spans="1:13">
      <c r="A4" s="59">
        <v>4800000353</v>
      </c>
      <c r="B4" s="33" t="s">
        <v>14</v>
      </c>
      <c r="C4" s="33" t="s">
        <v>15</v>
      </c>
      <c r="D4" s="33" t="s">
        <v>16</v>
      </c>
      <c r="E4" s="60" t="s">
        <v>17</v>
      </c>
      <c r="K4" s="68">
        <v>44652</v>
      </c>
      <c r="M4" s="73" t="s">
        <v>19</v>
      </c>
    </row>
    <row r="5" spans="1:13">
      <c r="A5" s="59">
        <v>4800000368</v>
      </c>
      <c r="B5" s="33" t="s">
        <v>20</v>
      </c>
      <c r="C5" s="33" t="s">
        <v>21</v>
      </c>
      <c r="D5" s="33" t="s">
        <v>22</v>
      </c>
      <c r="E5" s="60" t="s">
        <v>10</v>
      </c>
      <c r="K5" s="68">
        <v>44682</v>
      </c>
      <c r="M5" s="73" t="s">
        <v>23</v>
      </c>
    </row>
    <row r="6" spans="1:13" ht="15" thickBot="1">
      <c r="A6" s="59">
        <v>4900000449</v>
      </c>
      <c r="B6" s="33" t="s">
        <v>24</v>
      </c>
      <c r="C6" s="33" t="s">
        <v>25</v>
      </c>
      <c r="D6" s="33" t="s">
        <v>26</v>
      </c>
      <c r="E6" s="60" t="s">
        <v>27</v>
      </c>
      <c r="K6" s="68">
        <v>44713</v>
      </c>
      <c r="M6" s="74" t="s">
        <v>28</v>
      </c>
    </row>
    <row r="7" spans="1:13">
      <c r="A7" s="59">
        <v>4800000434</v>
      </c>
      <c r="B7" s="33" t="s">
        <v>24</v>
      </c>
      <c r="C7" s="33" t="s">
        <v>25</v>
      </c>
      <c r="D7" s="33" t="s">
        <v>26</v>
      </c>
      <c r="E7" s="60" t="s">
        <v>27</v>
      </c>
      <c r="K7" s="68">
        <v>44743</v>
      </c>
    </row>
    <row r="8" spans="1:13">
      <c r="A8" s="59">
        <v>4800001058</v>
      </c>
      <c r="B8" s="33" t="s">
        <v>29</v>
      </c>
      <c r="C8" s="33" t="s">
        <v>21</v>
      </c>
      <c r="D8" s="33" t="s">
        <v>22</v>
      </c>
      <c r="E8" s="60" t="s">
        <v>10</v>
      </c>
      <c r="K8" s="68">
        <v>44774</v>
      </c>
    </row>
    <row r="9" spans="1:13">
      <c r="A9" s="59">
        <v>4800001158</v>
      </c>
      <c r="B9" s="33" t="s">
        <v>30</v>
      </c>
      <c r="C9" s="33" t="s">
        <v>31</v>
      </c>
      <c r="D9" s="33" t="s">
        <v>32</v>
      </c>
      <c r="E9" s="60" t="s">
        <v>33</v>
      </c>
      <c r="K9" s="68">
        <v>44805</v>
      </c>
    </row>
    <row r="10" spans="1:13">
      <c r="A10" s="59">
        <v>4800001216</v>
      </c>
      <c r="B10" s="33" t="s">
        <v>34</v>
      </c>
      <c r="C10" s="33" t="s">
        <v>35</v>
      </c>
      <c r="D10" s="33" t="s">
        <v>36</v>
      </c>
      <c r="E10" s="60" t="s">
        <v>27</v>
      </c>
      <c r="K10" s="68">
        <v>44835</v>
      </c>
    </row>
    <row r="11" spans="1:13">
      <c r="A11" s="59">
        <v>4800001236</v>
      </c>
      <c r="B11" s="33" t="s">
        <v>37</v>
      </c>
      <c r="C11" s="33" t="s">
        <v>38</v>
      </c>
      <c r="D11" s="33" t="s">
        <v>22</v>
      </c>
      <c r="E11" s="60" t="s">
        <v>10</v>
      </c>
      <c r="K11" s="68">
        <v>44866</v>
      </c>
    </row>
    <row r="12" spans="1:13" ht="15" thickBot="1">
      <c r="A12" s="59">
        <v>4800001261</v>
      </c>
      <c r="B12" s="33" t="s">
        <v>39</v>
      </c>
      <c r="C12" s="33" t="s">
        <v>40</v>
      </c>
      <c r="D12" s="33" t="s">
        <v>40</v>
      </c>
      <c r="E12" s="60" t="s">
        <v>10</v>
      </c>
      <c r="K12" s="69">
        <v>44896</v>
      </c>
    </row>
    <row r="13" spans="1:13">
      <c r="A13" s="59">
        <v>4800001394</v>
      </c>
      <c r="B13" s="33" t="s">
        <v>41</v>
      </c>
      <c r="C13" s="33" t="s">
        <v>42</v>
      </c>
      <c r="D13" s="33" t="s">
        <v>42</v>
      </c>
      <c r="E13" s="60" t="s">
        <v>43</v>
      </c>
    </row>
    <row r="14" spans="1:13">
      <c r="A14" s="59">
        <v>4800001473</v>
      </c>
      <c r="B14" s="33" t="s">
        <v>44</v>
      </c>
      <c r="C14" s="33" t="s">
        <v>45</v>
      </c>
      <c r="D14" s="33" t="s">
        <v>22</v>
      </c>
      <c r="E14" s="60" t="s">
        <v>10</v>
      </c>
    </row>
    <row r="15" spans="1:13">
      <c r="A15" s="59">
        <v>4800001484</v>
      </c>
      <c r="B15" s="33" t="s">
        <v>46</v>
      </c>
      <c r="C15" s="33" t="s">
        <v>47</v>
      </c>
      <c r="D15" s="33" t="s">
        <v>48</v>
      </c>
      <c r="E15" s="60" t="s">
        <v>49</v>
      </c>
    </row>
    <row r="16" spans="1:13">
      <c r="A16" s="59">
        <v>4800001535</v>
      </c>
      <c r="B16" s="33" t="s">
        <v>50</v>
      </c>
      <c r="C16" s="33" t="s">
        <v>51</v>
      </c>
      <c r="D16" s="33" t="s">
        <v>52</v>
      </c>
      <c r="E16" s="60" t="s">
        <v>49</v>
      </c>
    </row>
    <row r="17" spans="1:5">
      <c r="A17" s="59">
        <v>4800001545</v>
      </c>
      <c r="B17" s="33" t="s">
        <v>53</v>
      </c>
      <c r="C17" s="33" t="s">
        <v>54</v>
      </c>
      <c r="D17" s="33" t="s">
        <v>55</v>
      </c>
      <c r="E17" s="60" t="s">
        <v>43</v>
      </c>
    </row>
    <row r="18" spans="1:5">
      <c r="A18" s="59">
        <v>4800001592</v>
      </c>
      <c r="B18" s="33" t="s">
        <v>56</v>
      </c>
      <c r="C18" s="33" t="s">
        <v>57</v>
      </c>
      <c r="D18" s="33" t="s">
        <v>57</v>
      </c>
      <c r="E18" s="60" t="s">
        <v>33</v>
      </c>
    </row>
    <row r="19" spans="1:5">
      <c r="A19" s="59">
        <v>4800001593</v>
      </c>
      <c r="B19" s="33" t="s">
        <v>58</v>
      </c>
      <c r="C19" s="33" t="s">
        <v>57</v>
      </c>
      <c r="D19" s="33" t="s">
        <v>57</v>
      </c>
      <c r="E19" s="60" t="s">
        <v>33</v>
      </c>
    </row>
    <row r="20" spans="1:5">
      <c r="A20" s="59">
        <v>4800001765</v>
      </c>
      <c r="B20" s="33" t="s">
        <v>59</v>
      </c>
      <c r="C20" s="33" t="s">
        <v>21</v>
      </c>
      <c r="D20" s="33" t="s">
        <v>22</v>
      </c>
      <c r="E20" s="60" t="s">
        <v>10</v>
      </c>
    </row>
    <row r="21" spans="1:5">
      <c r="A21" s="59">
        <v>4800001807</v>
      </c>
      <c r="B21" s="33" t="s">
        <v>60</v>
      </c>
      <c r="C21" s="33" t="s">
        <v>61</v>
      </c>
      <c r="D21" s="33" t="s">
        <v>62</v>
      </c>
      <c r="E21" s="60" t="s">
        <v>27</v>
      </c>
    </row>
    <row r="22" spans="1:5">
      <c r="A22" s="59">
        <v>4800001812</v>
      </c>
      <c r="B22" s="33" t="s">
        <v>34</v>
      </c>
      <c r="C22" s="33" t="s">
        <v>61</v>
      </c>
      <c r="D22" s="33" t="s">
        <v>62</v>
      </c>
      <c r="E22" s="60" t="s">
        <v>27</v>
      </c>
    </row>
    <row r="23" spans="1:5">
      <c r="A23" s="59">
        <v>4800001855</v>
      </c>
      <c r="B23" s="33" t="s">
        <v>63</v>
      </c>
      <c r="C23" s="33" t="s">
        <v>64</v>
      </c>
      <c r="D23" s="33" t="s">
        <v>65</v>
      </c>
      <c r="E23" s="60" t="s">
        <v>27</v>
      </c>
    </row>
    <row r="24" spans="1:5">
      <c r="A24" s="59">
        <v>4800001915</v>
      </c>
      <c r="B24" s="33" t="s">
        <v>66</v>
      </c>
      <c r="C24" s="33" t="s">
        <v>67</v>
      </c>
      <c r="D24" s="33" t="s">
        <v>67</v>
      </c>
      <c r="E24" s="60" t="s">
        <v>33</v>
      </c>
    </row>
    <row r="25" spans="1:5">
      <c r="A25" s="59">
        <v>4800001941</v>
      </c>
      <c r="B25" s="33" t="s">
        <v>68</v>
      </c>
      <c r="C25" s="33" t="s">
        <v>69</v>
      </c>
      <c r="D25" s="33" t="s">
        <v>70</v>
      </c>
      <c r="E25" s="60" t="s">
        <v>27</v>
      </c>
    </row>
    <row r="26" spans="1:5">
      <c r="A26" s="59">
        <v>4800002021</v>
      </c>
      <c r="B26" s="33" t="s">
        <v>71</v>
      </c>
      <c r="C26" s="33" t="s">
        <v>72</v>
      </c>
      <c r="D26" s="33" t="s">
        <v>73</v>
      </c>
      <c r="E26" s="60" t="s">
        <v>43</v>
      </c>
    </row>
    <row r="27" spans="1:5">
      <c r="A27" s="59">
        <v>4800002155</v>
      </c>
      <c r="B27" s="33" t="s">
        <v>74</v>
      </c>
      <c r="C27" s="33" t="s">
        <v>72</v>
      </c>
      <c r="D27" s="33" t="s">
        <v>73</v>
      </c>
      <c r="E27" s="60" t="s">
        <v>43</v>
      </c>
    </row>
    <row r="28" spans="1:5">
      <c r="A28" s="59">
        <v>4800002210</v>
      </c>
      <c r="B28" s="33" t="s">
        <v>75</v>
      </c>
      <c r="C28" s="33" t="s">
        <v>76</v>
      </c>
      <c r="D28" s="33" t="s">
        <v>77</v>
      </c>
      <c r="E28" s="60" t="s">
        <v>10</v>
      </c>
    </row>
    <row r="29" spans="1:5">
      <c r="A29" s="59">
        <v>4800002338</v>
      </c>
      <c r="B29" s="33" t="s">
        <v>78</v>
      </c>
      <c r="C29" s="33" t="s">
        <v>79</v>
      </c>
      <c r="D29" s="33" t="s">
        <v>79</v>
      </c>
      <c r="E29" s="60" t="s">
        <v>33</v>
      </c>
    </row>
    <row r="30" spans="1:5">
      <c r="A30" s="59">
        <v>4800002347</v>
      </c>
      <c r="B30" s="33" t="s">
        <v>80</v>
      </c>
      <c r="C30" s="33" t="s">
        <v>51</v>
      </c>
      <c r="D30" s="33" t="s">
        <v>52</v>
      </c>
      <c r="E30" s="60" t="s">
        <v>49</v>
      </c>
    </row>
    <row r="31" spans="1:5">
      <c r="A31" s="59">
        <v>4800002378</v>
      </c>
      <c r="B31" s="33" t="s">
        <v>81</v>
      </c>
      <c r="C31" s="33" t="s">
        <v>82</v>
      </c>
      <c r="D31" s="33" t="s">
        <v>83</v>
      </c>
      <c r="E31" s="60" t="s">
        <v>17</v>
      </c>
    </row>
    <row r="32" spans="1:5">
      <c r="A32" s="59">
        <v>4800002433</v>
      </c>
      <c r="B32" s="33" t="s">
        <v>84</v>
      </c>
      <c r="C32" s="33" t="s">
        <v>82</v>
      </c>
      <c r="D32" s="33" t="s">
        <v>83</v>
      </c>
      <c r="E32" s="60" t="s">
        <v>17</v>
      </c>
    </row>
    <row r="33" spans="1:5">
      <c r="A33" s="59">
        <v>4800002517</v>
      </c>
      <c r="B33" s="33" t="s">
        <v>85</v>
      </c>
      <c r="C33" s="33" t="s">
        <v>31</v>
      </c>
      <c r="D33" s="33" t="s">
        <v>32</v>
      </c>
      <c r="E33" s="60" t="s">
        <v>33</v>
      </c>
    </row>
    <row r="34" spans="1:5">
      <c r="A34" s="59">
        <v>4800002575</v>
      </c>
      <c r="B34" s="33" t="s">
        <v>86</v>
      </c>
      <c r="C34" s="33" t="s">
        <v>87</v>
      </c>
      <c r="D34" s="33" t="s">
        <v>88</v>
      </c>
      <c r="E34" s="60" t="s">
        <v>33</v>
      </c>
    </row>
    <row r="35" spans="1:5">
      <c r="A35" s="59">
        <v>4800002577</v>
      </c>
      <c r="B35" s="33" t="s">
        <v>89</v>
      </c>
      <c r="C35" s="33" t="s">
        <v>90</v>
      </c>
      <c r="D35" s="33" t="s">
        <v>77</v>
      </c>
      <c r="E35" s="60" t="s">
        <v>10</v>
      </c>
    </row>
    <row r="36" spans="1:5">
      <c r="A36" s="59">
        <v>4800002594</v>
      </c>
      <c r="B36" s="33" t="s">
        <v>91</v>
      </c>
      <c r="C36" s="33" t="s">
        <v>61</v>
      </c>
      <c r="D36" s="33" t="s">
        <v>62</v>
      </c>
      <c r="E36" s="60" t="s">
        <v>27</v>
      </c>
    </row>
    <row r="37" spans="1:5">
      <c r="A37" s="59">
        <v>4800002607</v>
      </c>
      <c r="B37" s="33" t="s">
        <v>92</v>
      </c>
      <c r="C37" s="33" t="s">
        <v>51</v>
      </c>
      <c r="D37" s="33" t="s">
        <v>52</v>
      </c>
      <c r="E37" s="60" t="s">
        <v>49</v>
      </c>
    </row>
    <row r="38" spans="1:5">
      <c r="A38" s="59">
        <v>4800002626</v>
      </c>
      <c r="B38" s="33" t="s">
        <v>93</v>
      </c>
      <c r="C38" s="33" t="s">
        <v>31</v>
      </c>
      <c r="D38" s="33" t="s">
        <v>32</v>
      </c>
      <c r="E38" s="60" t="s">
        <v>33</v>
      </c>
    </row>
    <row r="39" spans="1:5">
      <c r="A39" s="59">
        <v>4800003062</v>
      </c>
      <c r="B39" s="33" t="s">
        <v>94</v>
      </c>
      <c r="C39" s="33" t="s">
        <v>95</v>
      </c>
      <c r="D39" s="33" t="s">
        <v>95</v>
      </c>
      <c r="E39" s="60" t="s">
        <v>43</v>
      </c>
    </row>
    <row r="40" spans="1:5">
      <c r="A40" s="59">
        <v>4800003090</v>
      </c>
      <c r="B40" s="33" t="s">
        <v>96</v>
      </c>
      <c r="C40" s="33" t="s">
        <v>97</v>
      </c>
      <c r="D40" s="33" t="s">
        <v>26</v>
      </c>
      <c r="E40" s="60" t="s">
        <v>27</v>
      </c>
    </row>
    <row r="41" spans="1:5">
      <c r="A41" s="59">
        <v>4800003620</v>
      </c>
      <c r="B41" s="33" t="s">
        <v>98</v>
      </c>
      <c r="C41" s="33" t="s">
        <v>99</v>
      </c>
      <c r="D41" s="33" t="s">
        <v>48</v>
      </c>
      <c r="E41" s="60" t="s">
        <v>49</v>
      </c>
    </row>
    <row r="42" spans="1:5">
      <c r="A42" s="59">
        <v>4800003795</v>
      </c>
      <c r="B42" s="33" t="s">
        <v>100</v>
      </c>
      <c r="C42" s="33" t="s">
        <v>64</v>
      </c>
      <c r="D42" s="33" t="s">
        <v>65</v>
      </c>
      <c r="E42" s="60" t="s">
        <v>27</v>
      </c>
    </row>
    <row r="43" spans="1:5">
      <c r="A43" s="59">
        <v>4800003798</v>
      </c>
      <c r="B43" s="33" t="s">
        <v>101</v>
      </c>
      <c r="C43" s="33" t="s">
        <v>79</v>
      </c>
      <c r="D43" s="33" t="s">
        <v>79</v>
      </c>
      <c r="E43" s="60" t="s">
        <v>33</v>
      </c>
    </row>
    <row r="44" spans="1:5">
      <c r="A44" s="59">
        <v>4800003963</v>
      </c>
      <c r="B44" s="33" t="s">
        <v>102</v>
      </c>
      <c r="C44" s="33" t="s">
        <v>79</v>
      </c>
      <c r="D44" s="33" t="s">
        <v>79</v>
      </c>
      <c r="E44" s="60" t="s">
        <v>33</v>
      </c>
    </row>
    <row r="45" spans="1:5">
      <c r="A45" s="59">
        <v>4800003987</v>
      </c>
      <c r="B45" s="33" t="s">
        <v>103</v>
      </c>
      <c r="C45" s="33" t="s">
        <v>104</v>
      </c>
      <c r="D45" s="33" t="s">
        <v>22</v>
      </c>
      <c r="E45" s="60" t="s">
        <v>10</v>
      </c>
    </row>
    <row r="46" spans="1:5">
      <c r="A46" s="59">
        <v>4800004685</v>
      </c>
      <c r="B46" s="33" t="s">
        <v>98</v>
      </c>
      <c r="C46" s="33" t="s">
        <v>105</v>
      </c>
      <c r="D46" s="33" t="s">
        <v>48</v>
      </c>
      <c r="E46" s="60" t="s">
        <v>17</v>
      </c>
    </row>
    <row r="47" spans="1:5">
      <c r="A47" s="59">
        <v>4800004715</v>
      </c>
      <c r="B47" s="33" t="s">
        <v>106</v>
      </c>
      <c r="C47" s="33" t="s">
        <v>35</v>
      </c>
      <c r="D47" s="33" t="s">
        <v>36</v>
      </c>
      <c r="E47" s="60" t="s">
        <v>27</v>
      </c>
    </row>
    <row r="48" spans="1:5">
      <c r="A48" s="59">
        <v>4800004801</v>
      </c>
      <c r="B48" s="33" t="s">
        <v>107</v>
      </c>
      <c r="C48" s="33" t="s">
        <v>108</v>
      </c>
      <c r="D48" s="33" t="s">
        <v>109</v>
      </c>
      <c r="E48" s="60" t="s">
        <v>10</v>
      </c>
    </row>
    <row r="49" spans="1:5">
      <c r="A49" s="59">
        <v>4800004864</v>
      </c>
      <c r="B49" s="33" t="s">
        <v>110</v>
      </c>
      <c r="C49" s="33" t="s">
        <v>95</v>
      </c>
      <c r="D49" s="33" t="s">
        <v>95</v>
      </c>
      <c r="E49" s="60" t="s">
        <v>43</v>
      </c>
    </row>
    <row r="50" spans="1:5">
      <c r="A50" s="59">
        <v>4800005402</v>
      </c>
      <c r="B50" s="33" t="s">
        <v>111</v>
      </c>
      <c r="C50" s="33" t="s">
        <v>90</v>
      </c>
      <c r="D50" s="33" t="s">
        <v>77</v>
      </c>
      <c r="E50" s="60" t="s">
        <v>10</v>
      </c>
    </row>
    <row r="51" spans="1:5">
      <c r="A51" s="59">
        <v>4800006660</v>
      </c>
      <c r="B51" s="33" t="s">
        <v>112</v>
      </c>
      <c r="C51" s="33" t="s">
        <v>57</v>
      </c>
      <c r="D51" s="33" t="s">
        <v>57</v>
      </c>
      <c r="E51" s="60" t="s">
        <v>33</v>
      </c>
    </row>
    <row r="52" spans="1:5">
      <c r="A52" s="59">
        <v>4800007198</v>
      </c>
      <c r="B52" s="33" t="s">
        <v>113</v>
      </c>
      <c r="C52" s="33" t="s">
        <v>61</v>
      </c>
      <c r="D52" s="33" t="s">
        <v>62</v>
      </c>
      <c r="E52" s="60" t="s">
        <v>27</v>
      </c>
    </row>
    <row r="53" spans="1:5">
      <c r="A53" s="59">
        <v>4800007893</v>
      </c>
      <c r="B53" s="33" t="s">
        <v>114</v>
      </c>
      <c r="C53" s="33" t="s">
        <v>115</v>
      </c>
      <c r="D53" s="33" t="s">
        <v>73</v>
      </c>
      <c r="E53" s="60" t="s">
        <v>43</v>
      </c>
    </row>
    <row r="54" spans="1:5">
      <c r="A54" s="59">
        <v>4800008086</v>
      </c>
      <c r="B54" s="33" t="s">
        <v>116</v>
      </c>
      <c r="C54" s="33" t="s">
        <v>117</v>
      </c>
      <c r="D54" s="33" t="s">
        <v>109</v>
      </c>
      <c r="E54" s="60" t="s">
        <v>10</v>
      </c>
    </row>
    <row r="55" spans="1:5">
      <c r="A55" s="59">
        <v>4800008341</v>
      </c>
      <c r="B55" s="33" t="s">
        <v>89</v>
      </c>
      <c r="C55" s="33" t="s">
        <v>118</v>
      </c>
      <c r="D55" s="33" t="s">
        <v>26</v>
      </c>
      <c r="E55" s="60" t="s">
        <v>27</v>
      </c>
    </row>
    <row r="56" spans="1:5">
      <c r="A56" s="59">
        <v>4800008379</v>
      </c>
      <c r="B56" s="33" t="s">
        <v>119</v>
      </c>
      <c r="C56" s="33" t="s">
        <v>108</v>
      </c>
      <c r="D56" s="33" t="s">
        <v>109</v>
      </c>
      <c r="E56" s="60" t="s">
        <v>10</v>
      </c>
    </row>
    <row r="57" spans="1:5">
      <c r="A57" s="59">
        <v>4800008426</v>
      </c>
      <c r="B57" s="33" t="s">
        <v>120</v>
      </c>
      <c r="C57" s="33" t="s">
        <v>57</v>
      </c>
      <c r="D57" s="33" t="s">
        <v>57</v>
      </c>
      <c r="E57" s="60" t="s">
        <v>33</v>
      </c>
    </row>
    <row r="58" spans="1:5">
      <c r="A58" s="59">
        <v>4800008535</v>
      </c>
      <c r="B58" s="33" t="s">
        <v>121</v>
      </c>
      <c r="C58" s="33" t="s">
        <v>122</v>
      </c>
      <c r="D58" s="33" t="s">
        <v>9</v>
      </c>
      <c r="E58" s="60" t="s">
        <v>10</v>
      </c>
    </row>
    <row r="59" spans="1:5">
      <c r="A59" s="59">
        <v>4800008615</v>
      </c>
      <c r="B59" s="33" t="s">
        <v>123</v>
      </c>
      <c r="C59" s="33" t="s">
        <v>104</v>
      </c>
      <c r="D59" s="33" t="s">
        <v>22</v>
      </c>
      <c r="E59" s="60" t="s">
        <v>10</v>
      </c>
    </row>
    <row r="60" spans="1:5">
      <c r="A60" s="59">
        <v>4800010119</v>
      </c>
      <c r="B60" s="33" t="s">
        <v>124</v>
      </c>
      <c r="C60" s="33" t="s">
        <v>57</v>
      </c>
      <c r="D60" s="33" t="s">
        <v>57</v>
      </c>
      <c r="E60" s="60" t="s">
        <v>33</v>
      </c>
    </row>
    <row r="61" spans="1:5">
      <c r="A61" s="59">
        <v>4800010449</v>
      </c>
      <c r="B61" s="33" t="s">
        <v>125</v>
      </c>
      <c r="C61" s="33" t="s">
        <v>57</v>
      </c>
      <c r="D61" s="33" t="s">
        <v>57</v>
      </c>
      <c r="E61" s="60" t="s">
        <v>33</v>
      </c>
    </row>
    <row r="62" spans="1:5">
      <c r="A62" s="59">
        <v>4800010925</v>
      </c>
      <c r="B62" s="33" t="s">
        <v>126</v>
      </c>
      <c r="C62" s="33" t="s">
        <v>95</v>
      </c>
      <c r="D62" s="33" t="s">
        <v>95</v>
      </c>
      <c r="E62" s="60" t="s">
        <v>43</v>
      </c>
    </row>
    <row r="63" spans="1:5">
      <c r="A63" s="59">
        <v>4800011233</v>
      </c>
      <c r="B63" s="33" t="s">
        <v>127</v>
      </c>
      <c r="C63" s="33" t="s">
        <v>25</v>
      </c>
      <c r="D63" s="33" t="s">
        <v>26</v>
      </c>
      <c r="E63" s="60" t="s">
        <v>27</v>
      </c>
    </row>
    <row r="64" spans="1:5">
      <c r="A64" s="59">
        <v>4800011375</v>
      </c>
      <c r="B64" s="33" t="s">
        <v>44</v>
      </c>
      <c r="C64" s="33" t="s">
        <v>128</v>
      </c>
      <c r="D64" s="33" t="s">
        <v>26</v>
      </c>
      <c r="E64" s="60" t="s">
        <v>129</v>
      </c>
    </row>
    <row r="65" spans="1:5">
      <c r="A65" s="59">
        <v>4800011528</v>
      </c>
      <c r="B65" s="33" t="s">
        <v>130</v>
      </c>
      <c r="C65" s="33" t="s">
        <v>21</v>
      </c>
      <c r="D65" s="33" t="s">
        <v>22</v>
      </c>
      <c r="E65" s="60" t="s">
        <v>10</v>
      </c>
    </row>
    <row r="66" spans="1:5">
      <c r="A66" s="59">
        <v>4800011576</v>
      </c>
      <c r="B66" s="33" t="s">
        <v>131</v>
      </c>
      <c r="C66" s="33" t="s">
        <v>132</v>
      </c>
      <c r="D66" s="33" t="s">
        <v>132</v>
      </c>
      <c r="E66" s="60" t="s">
        <v>27</v>
      </c>
    </row>
    <row r="67" spans="1:5">
      <c r="A67" s="59">
        <v>4800011796</v>
      </c>
      <c r="B67" s="33" t="s">
        <v>133</v>
      </c>
      <c r="C67" s="33" t="s">
        <v>8</v>
      </c>
      <c r="D67" s="33" t="s">
        <v>9</v>
      </c>
      <c r="E67" s="60" t="s">
        <v>10</v>
      </c>
    </row>
    <row r="68" spans="1:5">
      <c r="A68" s="59">
        <v>4800012846</v>
      </c>
      <c r="B68" s="33" t="s">
        <v>134</v>
      </c>
      <c r="C68" s="33" t="s">
        <v>21</v>
      </c>
      <c r="D68" s="33" t="s">
        <v>22</v>
      </c>
      <c r="E68" s="60" t="s">
        <v>10</v>
      </c>
    </row>
    <row r="69" spans="1:5">
      <c r="A69" s="59">
        <v>4800013292</v>
      </c>
      <c r="B69" s="33" t="s">
        <v>135</v>
      </c>
      <c r="C69" s="33" t="s">
        <v>132</v>
      </c>
      <c r="D69" s="33" t="s">
        <v>132</v>
      </c>
      <c r="E69" s="60" t="s">
        <v>27</v>
      </c>
    </row>
    <row r="70" spans="1:5">
      <c r="A70" s="59">
        <v>4800013746</v>
      </c>
      <c r="B70" s="33" t="s">
        <v>136</v>
      </c>
      <c r="C70" s="33" t="s">
        <v>54</v>
      </c>
      <c r="D70" s="33" t="s">
        <v>55</v>
      </c>
      <c r="E70" s="60" t="s">
        <v>43</v>
      </c>
    </row>
    <row r="71" spans="1:5">
      <c r="A71" s="59">
        <v>4800013750</v>
      </c>
      <c r="B71" s="33" t="s">
        <v>137</v>
      </c>
      <c r="C71" s="33" t="s">
        <v>138</v>
      </c>
      <c r="D71" s="33" t="s">
        <v>52</v>
      </c>
      <c r="E71" s="60" t="s">
        <v>49</v>
      </c>
    </row>
    <row r="72" spans="1:5">
      <c r="A72" s="59">
        <v>4800013889</v>
      </c>
      <c r="B72" s="33" t="s">
        <v>139</v>
      </c>
      <c r="C72" s="33" t="s">
        <v>97</v>
      </c>
      <c r="D72" s="33" t="s">
        <v>26</v>
      </c>
      <c r="E72" s="60" t="s">
        <v>27</v>
      </c>
    </row>
    <row r="73" spans="1:5">
      <c r="A73" s="59">
        <v>4800013928</v>
      </c>
      <c r="B73" s="33" t="s">
        <v>140</v>
      </c>
      <c r="C73" s="33" t="s">
        <v>54</v>
      </c>
      <c r="D73" s="33" t="s">
        <v>55</v>
      </c>
      <c r="E73" s="60" t="s">
        <v>43</v>
      </c>
    </row>
    <row r="74" spans="1:5">
      <c r="A74" s="59">
        <v>4800014046</v>
      </c>
      <c r="B74" s="33" t="s">
        <v>34</v>
      </c>
      <c r="C74" s="33" t="s">
        <v>118</v>
      </c>
      <c r="D74" s="33" t="s">
        <v>26</v>
      </c>
      <c r="E74" s="60" t="s">
        <v>27</v>
      </c>
    </row>
    <row r="75" spans="1:5">
      <c r="A75" s="59">
        <v>4800014390</v>
      </c>
      <c r="B75" s="33" t="s">
        <v>141</v>
      </c>
      <c r="C75" s="33" t="s">
        <v>45</v>
      </c>
      <c r="D75" s="33" t="s">
        <v>22</v>
      </c>
      <c r="E75" s="60" t="s">
        <v>10</v>
      </c>
    </row>
    <row r="76" spans="1:5">
      <c r="A76" s="59">
        <v>4800014400</v>
      </c>
      <c r="B76" s="33" t="s">
        <v>93</v>
      </c>
      <c r="C76" s="33" t="s">
        <v>31</v>
      </c>
      <c r="D76" s="33" t="s">
        <v>32</v>
      </c>
      <c r="E76" s="60" t="s">
        <v>33</v>
      </c>
    </row>
    <row r="77" spans="1:5">
      <c r="A77" s="59">
        <v>4800014457</v>
      </c>
      <c r="B77" s="33" t="s">
        <v>142</v>
      </c>
      <c r="C77" s="33" t="s">
        <v>57</v>
      </c>
      <c r="D77" s="33" t="s">
        <v>57</v>
      </c>
      <c r="E77" s="60" t="s">
        <v>33</v>
      </c>
    </row>
    <row r="78" spans="1:5">
      <c r="A78" s="59">
        <v>4800014471</v>
      </c>
      <c r="B78" s="33" t="s">
        <v>143</v>
      </c>
      <c r="C78" s="33" t="s">
        <v>57</v>
      </c>
      <c r="D78" s="33" t="s">
        <v>57</v>
      </c>
      <c r="E78" s="60" t="s">
        <v>33</v>
      </c>
    </row>
    <row r="79" spans="1:5">
      <c r="A79" s="59">
        <v>4800014590</v>
      </c>
      <c r="B79" s="33" t="s">
        <v>144</v>
      </c>
      <c r="C79" s="33" t="s">
        <v>104</v>
      </c>
      <c r="D79" s="33" t="s">
        <v>22</v>
      </c>
      <c r="E79" s="60" t="s">
        <v>10</v>
      </c>
    </row>
    <row r="80" spans="1:5">
      <c r="A80" s="59">
        <v>4800014593</v>
      </c>
      <c r="B80" s="33" t="s">
        <v>144</v>
      </c>
      <c r="C80" s="33" t="s">
        <v>104</v>
      </c>
      <c r="D80" s="33" t="s">
        <v>22</v>
      </c>
      <c r="E80" s="60" t="s">
        <v>10</v>
      </c>
    </row>
    <row r="81" spans="1:5">
      <c r="A81" s="59">
        <v>4800014633</v>
      </c>
      <c r="B81" s="33" t="s">
        <v>145</v>
      </c>
      <c r="C81" s="33" t="s">
        <v>97</v>
      </c>
      <c r="D81" s="33" t="s">
        <v>26</v>
      </c>
      <c r="E81" s="60" t="s">
        <v>27</v>
      </c>
    </row>
    <row r="82" spans="1:5">
      <c r="A82" s="59">
        <v>4800014767</v>
      </c>
      <c r="B82" s="33" t="s">
        <v>146</v>
      </c>
      <c r="C82" s="33" t="s">
        <v>57</v>
      </c>
      <c r="D82" s="33" t="s">
        <v>57</v>
      </c>
      <c r="E82" s="60" t="s">
        <v>33</v>
      </c>
    </row>
    <row r="83" spans="1:5">
      <c r="A83" s="59">
        <v>4800014879</v>
      </c>
      <c r="B83" s="33" t="s">
        <v>103</v>
      </c>
      <c r="C83" s="33" t="s">
        <v>104</v>
      </c>
      <c r="D83" s="33" t="s">
        <v>22</v>
      </c>
      <c r="E83" s="60" t="s">
        <v>10</v>
      </c>
    </row>
    <row r="84" spans="1:5">
      <c r="A84" s="59">
        <v>4800014880</v>
      </c>
      <c r="B84" s="33" t="s">
        <v>103</v>
      </c>
      <c r="C84" s="33" t="s">
        <v>104</v>
      </c>
      <c r="D84" s="33" t="s">
        <v>22</v>
      </c>
      <c r="E84" s="60" t="s">
        <v>10</v>
      </c>
    </row>
    <row r="85" spans="1:5">
      <c r="A85" s="59">
        <v>4800015118</v>
      </c>
      <c r="B85" s="33" t="s">
        <v>147</v>
      </c>
      <c r="C85" s="33" t="s">
        <v>19</v>
      </c>
      <c r="D85" s="33" t="s">
        <v>19</v>
      </c>
      <c r="E85" s="60" t="s">
        <v>27</v>
      </c>
    </row>
    <row r="86" spans="1:5">
      <c r="A86" s="59">
        <v>4800015148</v>
      </c>
      <c r="B86" s="33" t="s">
        <v>148</v>
      </c>
      <c r="C86" s="33" t="s">
        <v>149</v>
      </c>
      <c r="D86" s="33" t="s">
        <v>109</v>
      </c>
      <c r="E86" s="60" t="s">
        <v>10</v>
      </c>
    </row>
    <row r="87" spans="1:5">
      <c r="A87" s="59">
        <v>4800015284</v>
      </c>
      <c r="B87" s="33" t="s">
        <v>150</v>
      </c>
      <c r="C87" s="33" t="s">
        <v>65</v>
      </c>
      <c r="D87" s="33" t="s">
        <v>65</v>
      </c>
      <c r="E87" s="60" t="s">
        <v>27</v>
      </c>
    </row>
    <row r="88" spans="1:5">
      <c r="A88" s="59">
        <v>4800015316</v>
      </c>
      <c r="B88" s="33" t="s">
        <v>151</v>
      </c>
      <c r="C88" s="33" t="s">
        <v>21</v>
      </c>
      <c r="D88" s="33" t="s">
        <v>22</v>
      </c>
      <c r="E88" s="60" t="s">
        <v>10</v>
      </c>
    </row>
    <row r="89" spans="1:5">
      <c r="A89" s="59">
        <v>4800015326</v>
      </c>
      <c r="B89" s="33" t="s">
        <v>56</v>
      </c>
      <c r="C89" s="33" t="s">
        <v>57</v>
      </c>
      <c r="D89" s="33" t="s">
        <v>57</v>
      </c>
      <c r="E89" s="60" t="s">
        <v>33</v>
      </c>
    </row>
    <row r="90" spans="1:5">
      <c r="A90" s="59">
        <v>4800015974</v>
      </c>
      <c r="B90" s="33" t="s">
        <v>152</v>
      </c>
      <c r="C90" s="33" t="s">
        <v>108</v>
      </c>
      <c r="D90" s="33" t="s">
        <v>109</v>
      </c>
      <c r="E90" s="60" t="s">
        <v>10</v>
      </c>
    </row>
    <row r="91" spans="1:5">
      <c r="A91" s="59">
        <v>4800016140</v>
      </c>
      <c r="B91" s="33" t="s">
        <v>86</v>
      </c>
      <c r="C91" s="33" t="s">
        <v>40</v>
      </c>
      <c r="D91" s="33" t="s">
        <v>40</v>
      </c>
      <c r="E91" s="60" t="s">
        <v>10</v>
      </c>
    </row>
    <row r="92" spans="1:5">
      <c r="A92" s="59">
        <v>4800016648</v>
      </c>
      <c r="B92" s="33" t="s">
        <v>153</v>
      </c>
      <c r="C92" s="33" t="s">
        <v>21</v>
      </c>
      <c r="D92" s="33" t="s">
        <v>22</v>
      </c>
      <c r="E92" s="60" t="s">
        <v>10</v>
      </c>
    </row>
    <row r="93" spans="1:5">
      <c r="A93" s="59">
        <v>4800016695</v>
      </c>
      <c r="B93" s="33" t="s">
        <v>154</v>
      </c>
      <c r="C93" s="33" t="s">
        <v>57</v>
      </c>
      <c r="D93" s="33" t="s">
        <v>57</v>
      </c>
      <c r="E93" s="60" t="s">
        <v>33</v>
      </c>
    </row>
    <row r="94" spans="1:5">
      <c r="A94" s="59">
        <v>4800017091</v>
      </c>
      <c r="B94" s="33" t="s">
        <v>155</v>
      </c>
      <c r="C94" s="33" t="s">
        <v>156</v>
      </c>
      <c r="D94" s="33" t="s">
        <v>9</v>
      </c>
      <c r="E94" s="60" t="s">
        <v>10</v>
      </c>
    </row>
    <row r="95" spans="1:5">
      <c r="A95" s="59">
        <v>4800017149</v>
      </c>
      <c r="B95" s="33" t="s">
        <v>157</v>
      </c>
      <c r="C95" s="33" t="s">
        <v>158</v>
      </c>
      <c r="D95" s="33" t="s">
        <v>65</v>
      </c>
      <c r="E95" s="60" t="s">
        <v>27</v>
      </c>
    </row>
    <row r="96" spans="1:5">
      <c r="A96" s="59">
        <v>4800017277</v>
      </c>
      <c r="B96" s="33" t="s">
        <v>159</v>
      </c>
      <c r="C96" s="33" t="s">
        <v>42</v>
      </c>
      <c r="D96" s="33" t="s">
        <v>42</v>
      </c>
      <c r="E96" s="60" t="s">
        <v>43</v>
      </c>
    </row>
    <row r="97" spans="1:5">
      <c r="A97" s="59">
        <v>4800017283</v>
      </c>
      <c r="B97" s="33" t="s">
        <v>89</v>
      </c>
      <c r="C97" s="33" t="s">
        <v>57</v>
      </c>
      <c r="D97" s="33" t="s">
        <v>57</v>
      </c>
      <c r="E97" s="60" t="s">
        <v>33</v>
      </c>
    </row>
    <row r="98" spans="1:5">
      <c r="A98" s="59">
        <v>4800017300</v>
      </c>
      <c r="B98" s="33" t="s">
        <v>160</v>
      </c>
      <c r="C98" s="33" t="s">
        <v>128</v>
      </c>
      <c r="D98" s="33" t="s">
        <v>26</v>
      </c>
      <c r="E98" s="60" t="s">
        <v>129</v>
      </c>
    </row>
    <row r="99" spans="1:5">
      <c r="A99" s="59">
        <v>4800017580</v>
      </c>
      <c r="B99" s="33" t="s">
        <v>161</v>
      </c>
      <c r="C99" s="33" t="s">
        <v>162</v>
      </c>
      <c r="D99" s="33" t="s">
        <v>9</v>
      </c>
      <c r="E99" s="60" t="s">
        <v>10</v>
      </c>
    </row>
    <row r="100" spans="1:5">
      <c r="A100" s="59">
        <v>4800017666</v>
      </c>
      <c r="B100" s="33" t="s">
        <v>141</v>
      </c>
      <c r="C100" s="33" t="s">
        <v>163</v>
      </c>
      <c r="D100" s="33" t="s">
        <v>62</v>
      </c>
      <c r="E100" s="60" t="s">
        <v>27</v>
      </c>
    </row>
    <row r="101" spans="1:5">
      <c r="A101" s="59">
        <v>4800017673</v>
      </c>
      <c r="B101" s="33" t="s">
        <v>141</v>
      </c>
      <c r="C101" s="33" t="s">
        <v>35</v>
      </c>
      <c r="D101" s="33" t="s">
        <v>36</v>
      </c>
      <c r="E101" s="60" t="s">
        <v>27</v>
      </c>
    </row>
    <row r="102" spans="1:5">
      <c r="A102" s="59">
        <v>4800017674</v>
      </c>
      <c r="B102" s="33" t="s">
        <v>89</v>
      </c>
      <c r="C102" s="33" t="s">
        <v>35</v>
      </c>
      <c r="D102" s="33" t="s">
        <v>36</v>
      </c>
      <c r="E102" s="60" t="s">
        <v>27</v>
      </c>
    </row>
    <row r="103" spans="1:5">
      <c r="A103" s="59">
        <v>4800017678</v>
      </c>
      <c r="B103" s="33" t="s">
        <v>164</v>
      </c>
      <c r="C103" s="33" t="s">
        <v>165</v>
      </c>
      <c r="D103" s="33" t="s">
        <v>9</v>
      </c>
      <c r="E103" s="60" t="s">
        <v>10</v>
      </c>
    </row>
    <row r="104" spans="1:5">
      <c r="A104" s="59">
        <v>4800017756</v>
      </c>
      <c r="B104" s="33" t="s">
        <v>166</v>
      </c>
      <c r="C104" s="33" t="s">
        <v>87</v>
      </c>
      <c r="D104" s="33" t="s">
        <v>88</v>
      </c>
      <c r="E104" s="60" t="s">
        <v>33</v>
      </c>
    </row>
    <row r="105" spans="1:5">
      <c r="A105" s="59">
        <v>4800017943</v>
      </c>
      <c r="B105" s="33" t="s">
        <v>167</v>
      </c>
      <c r="C105" s="33" t="s">
        <v>76</v>
      </c>
      <c r="D105" s="33" t="s">
        <v>77</v>
      </c>
      <c r="E105" s="60" t="s">
        <v>10</v>
      </c>
    </row>
    <row r="106" spans="1:5">
      <c r="A106" s="59">
        <v>4800018024</v>
      </c>
      <c r="B106" s="33" t="s">
        <v>168</v>
      </c>
      <c r="C106" s="33" t="s">
        <v>169</v>
      </c>
      <c r="D106" s="33" t="s">
        <v>55</v>
      </c>
      <c r="E106" s="60" t="s">
        <v>43</v>
      </c>
    </row>
    <row r="107" spans="1:5">
      <c r="A107" s="59">
        <v>4800018029</v>
      </c>
      <c r="B107" s="33" t="s">
        <v>170</v>
      </c>
      <c r="C107" s="33" t="s">
        <v>21</v>
      </c>
      <c r="D107" s="33" t="s">
        <v>22</v>
      </c>
      <c r="E107" s="60" t="s">
        <v>10</v>
      </c>
    </row>
    <row r="108" spans="1:5">
      <c r="A108" s="59">
        <v>4800018179</v>
      </c>
      <c r="B108" s="33" t="s">
        <v>171</v>
      </c>
      <c r="C108" s="33" t="s">
        <v>61</v>
      </c>
      <c r="D108" s="33" t="s">
        <v>62</v>
      </c>
      <c r="E108" s="60" t="s">
        <v>27</v>
      </c>
    </row>
    <row r="109" spans="1:5">
      <c r="A109" s="59">
        <v>4800018436</v>
      </c>
      <c r="B109" s="33" t="s">
        <v>172</v>
      </c>
      <c r="C109" s="33" t="s">
        <v>162</v>
      </c>
      <c r="D109" s="33" t="s">
        <v>9</v>
      </c>
      <c r="E109" s="60" t="s">
        <v>10</v>
      </c>
    </row>
    <row r="110" spans="1:5">
      <c r="A110" s="59">
        <v>4800018454</v>
      </c>
      <c r="B110" s="33" t="s">
        <v>173</v>
      </c>
      <c r="C110" s="33" t="s">
        <v>128</v>
      </c>
      <c r="D110" s="33" t="s">
        <v>26</v>
      </c>
      <c r="E110" s="60" t="s">
        <v>129</v>
      </c>
    </row>
    <row r="111" spans="1:5">
      <c r="A111" s="59">
        <v>4800018497</v>
      </c>
      <c r="B111" s="33" t="s">
        <v>174</v>
      </c>
      <c r="C111" s="33" t="s">
        <v>8</v>
      </c>
      <c r="D111" s="33" t="s">
        <v>9</v>
      </c>
      <c r="E111" s="60" t="s">
        <v>10</v>
      </c>
    </row>
    <row r="112" spans="1:5">
      <c r="A112" s="59">
        <v>4800018536</v>
      </c>
      <c r="B112" s="33" t="s">
        <v>175</v>
      </c>
      <c r="C112" s="33" t="s">
        <v>38</v>
      </c>
      <c r="D112" s="33" t="s">
        <v>22</v>
      </c>
      <c r="E112" s="60" t="s">
        <v>10</v>
      </c>
    </row>
    <row r="113" spans="1:5">
      <c r="A113" s="59">
        <v>4800018539</v>
      </c>
      <c r="B113" s="33" t="s">
        <v>103</v>
      </c>
      <c r="C113" s="33" t="s">
        <v>104</v>
      </c>
      <c r="D113" s="33" t="s">
        <v>22</v>
      </c>
      <c r="E113" s="60" t="s">
        <v>10</v>
      </c>
    </row>
    <row r="114" spans="1:5">
      <c r="A114" s="59">
        <v>4800018560</v>
      </c>
      <c r="B114" s="33" t="s">
        <v>176</v>
      </c>
      <c r="C114" s="33" t="s">
        <v>117</v>
      </c>
      <c r="D114" s="33" t="s">
        <v>109</v>
      </c>
      <c r="E114" s="60" t="s">
        <v>10</v>
      </c>
    </row>
    <row r="115" spans="1:5">
      <c r="A115" s="59">
        <v>4800018602</v>
      </c>
      <c r="B115" s="33" t="s">
        <v>177</v>
      </c>
      <c r="C115" s="33" t="s">
        <v>128</v>
      </c>
      <c r="D115" s="33" t="s">
        <v>26</v>
      </c>
      <c r="E115" s="60" t="s">
        <v>129</v>
      </c>
    </row>
    <row r="116" spans="1:5">
      <c r="A116" s="59">
        <v>4800018615</v>
      </c>
      <c r="B116" s="33" t="s">
        <v>178</v>
      </c>
      <c r="C116" s="33" t="s">
        <v>179</v>
      </c>
      <c r="D116" s="33" t="s">
        <v>62</v>
      </c>
      <c r="E116" s="60" t="s">
        <v>27</v>
      </c>
    </row>
    <row r="117" spans="1:5">
      <c r="A117" s="59">
        <v>4800018775</v>
      </c>
      <c r="B117" s="33" t="s">
        <v>180</v>
      </c>
      <c r="C117" s="33" t="s">
        <v>104</v>
      </c>
      <c r="D117" s="33" t="s">
        <v>22</v>
      </c>
      <c r="E117" s="60" t="s">
        <v>10</v>
      </c>
    </row>
    <row r="118" spans="1:5">
      <c r="A118" s="59">
        <v>4800018880</v>
      </c>
      <c r="B118" s="33" t="s">
        <v>181</v>
      </c>
      <c r="C118" s="33" t="s">
        <v>38</v>
      </c>
      <c r="D118" s="33" t="s">
        <v>22</v>
      </c>
      <c r="E118" s="60" t="s">
        <v>10</v>
      </c>
    </row>
    <row r="119" spans="1:5">
      <c r="A119" s="59">
        <v>4800019025</v>
      </c>
      <c r="B119" s="33" t="s">
        <v>182</v>
      </c>
      <c r="C119" s="33" t="s">
        <v>6</v>
      </c>
      <c r="D119" s="33" t="s">
        <v>6</v>
      </c>
      <c r="E119" s="60" t="s">
        <v>27</v>
      </c>
    </row>
    <row r="120" spans="1:5">
      <c r="A120" s="59">
        <v>4800019189</v>
      </c>
      <c r="B120" s="33" t="s">
        <v>183</v>
      </c>
      <c r="C120" s="33" t="s">
        <v>117</v>
      </c>
      <c r="D120" s="33" t="s">
        <v>109</v>
      </c>
      <c r="E120" s="60" t="s">
        <v>10</v>
      </c>
    </row>
    <row r="121" spans="1:5">
      <c r="A121" s="59">
        <v>4800019281</v>
      </c>
      <c r="B121" s="33" t="s">
        <v>184</v>
      </c>
      <c r="C121" s="33" t="s">
        <v>104</v>
      </c>
      <c r="D121" s="33" t="s">
        <v>22</v>
      </c>
      <c r="E121" s="60" t="s">
        <v>10</v>
      </c>
    </row>
    <row r="122" spans="1:5">
      <c r="A122" s="59">
        <v>4800019350</v>
      </c>
      <c r="B122" s="33" t="s">
        <v>152</v>
      </c>
      <c r="C122" s="33" t="s">
        <v>185</v>
      </c>
      <c r="D122" s="33" t="s">
        <v>109</v>
      </c>
      <c r="E122" s="60" t="s">
        <v>10</v>
      </c>
    </row>
    <row r="123" spans="1:5">
      <c r="A123" s="59">
        <v>4800019351</v>
      </c>
      <c r="B123" s="33" t="s">
        <v>186</v>
      </c>
      <c r="C123" s="33" t="s">
        <v>51</v>
      </c>
      <c r="D123" s="33" t="s">
        <v>52</v>
      </c>
      <c r="E123" s="60" t="s">
        <v>49</v>
      </c>
    </row>
    <row r="124" spans="1:5">
      <c r="A124" s="59">
        <v>4800019433</v>
      </c>
      <c r="B124" s="33" t="s">
        <v>187</v>
      </c>
      <c r="C124" s="33" t="s">
        <v>54</v>
      </c>
      <c r="D124" s="33" t="s">
        <v>55</v>
      </c>
      <c r="E124" s="60" t="s">
        <v>43</v>
      </c>
    </row>
    <row r="125" spans="1:5">
      <c r="A125" s="59">
        <v>4800019533</v>
      </c>
      <c r="B125" s="33" t="s">
        <v>188</v>
      </c>
      <c r="C125" s="33" t="s">
        <v>118</v>
      </c>
      <c r="D125" s="33" t="s">
        <v>26</v>
      </c>
      <c r="E125" s="60" t="s">
        <v>27</v>
      </c>
    </row>
    <row r="126" spans="1:5">
      <c r="A126" s="59">
        <v>4800019694</v>
      </c>
      <c r="B126" s="33" t="s">
        <v>189</v>
      </c>
      <c r="C126" s="33" t="s">
        <v>21</v>
      </c>
      <c r="D126" s="33" t="s">
        <v>22</v>
      </c>
      <c r="E126" s="60" t="s">
        <v>10</v>
      </c>
    </row>
    <row r="127" spans="1:5">
      <c r="A127" s="59">
        <v>4800019842</v>
      </c>
      <c r="B127" s="33" t="s">
        <v>190</v>
      </c>
      <c r="C127" s="33" t="s">
        <v>21</v>
      </c>
      <c r="D127" s="33" t="s">
        <v>22</v>
      </c>
      <c r="E127" s="60" t="s">
        <v>10</v>
      </c>
    </row>
    <row r="128" spans="1:5">
      <c r="A128" s="59">
        <v>4800019894</v>
      </c>
      <c r="B128" s="33" t="s">
        <v>191</v>
      </c>
      <c r="C128" s="33" t="s">
        <v>57</v>
      </c>
      <c r="D128" s="33" t="s">
        <v>57</v>
      </c>
      <c r="E128" s="60" t="s">
        <v>33</v>
      </c>
    </row>
    <row r="129" spans="1:5">
      <c r="A129" s="59">
        <v>4800020057</v>
      </c>
      <c r="B129" s="33" t="s">
        <v>192</v>
      </c>
      <c r="C129" s="33" t="s">
        <v>149</v>
      </c>
      <c r="D129" s="33" t="s">
        <v>109</v>
      </c>
      <c r="E129" s="60" t="s">
        <v>10</v>
      </c>
    </row>
    <row r="130" spans="1:5">
      <c r="A130" s="59">
        <v>4800020165</v>
      </c>
      <c r="B130" s="33" t="s">
        <v>193</v>
      </c>
      <c r="C130" s="33" t="s">
        <v>57</v>
      </c>
      <c r="D130" s="33" t="s">
        <v>57</v>
      </c>
      <c r="E130" s="60" t="s">
        <v>33</v>
      </c>
    </row>
    <row r="131" spans="1:5">
      <c r="A131" s="59">
        <v>4800020436</v>
      </c>
      <c r="B131" s="33" t="s">
        <v>56</v>
      </c>
      <c r="C131" s="33" t="s">
        <v>149</v>
      </c>
      <c r="D131" s="33" t="s">
        <v>109</v>
      </c>
      <c r="E131" s="60" t="s">
        <v>10</v>
      </c>
    </row>
    <row r="132" spans="1:5">
      <c r="A132" s="59">
        <v>4800020507</v>
      </c>
      <c r="B132" s="33" t="s">
        <v>194</v>
      </c>
      <c r="C132" s="33" t="s">
        <v>25</v>
      </c>
      <c r="D132" s="33" t="s">
        <v>26</v>
      </c>
      <c r="E132" s="60" t="s">
        <v>27</v>
      </c>
    </row>
    <row r="133" spans="1:5">
      <c r="A133" s="59">
        <v>4800020569</v>
      </c>
      <c r="B133" s="33" t="s">
        <v>195</v>
      </c>
      <c r="C133" s="33" t="s">
        <v>57</v>
      </c>
      <c r="D133" s="33" t="s">
        <v>57</v>
      </c>
      <c r="E133" s="60" t="s">
        <v>33</v>
      </c>
    </row>
    <row r="134" spans="1:5">
      <c r="A134" s="59">
        <v>4800020876</v>
      </c>
      <c r="B134" s="33" t="s">
        <v>196</v>
      </c>
      <c r="C134" s="33" t="s">
        <v>95</v>
      </c>
      <c r="D134" s="33" t="s">
        <v>95</v>
      </c>
      <c r="E134" s="60" t="s">
        <v>43</v>
      </c>
    </row>
    <row r="135" spans="1:5">
      <c r="A135" s="59">
        <v>4800020895</v>
      </c>
      <c r="B135" s="33" t="s">
        <v>197</v>
      </c>
      <c r="C135" s="33" t="s">
        <v>198</v>
      </c>
      <c r="D135" s="33" t="s">
        <v>109</v>
      </c>
      <c r="E135" s="60" t="s">
        <v>10</v>
      </c>
    </row>
    <row r="136" spans="1:5">
      <c r="A136" s="59">
        <v>4800020896</v>
      </c>
      <c r="B136" s="33" t="s">
        <v>199</v>
      </c>
      <c r="C136" s="33" t="s">
        <v>198</v>
      </c>
      <c r="D136" s="33" t="s">
        <v>109</v>
      </c>
      <c r="E136" s="60" t="s">
        <v>10</v>
      </c>
    </row>
    <row r="137" spans="1:5">
      <c r="A137" s="59">
        <v>4800020897</v>
      </c>
      <c r="B137" s="33" t="s">
        <v>200</v>
      </c>
      <c r="C137" s="33" t="s">
        <v>198</v>
      </c>
      <c r="D137" s="33" t="s">
        <v>109</v>
      </c>
      <c r="E137" s="60" t="s">
        <v>10</v>
      </c>
    </row>
    <row r="138" spans="1:5">
      <c r="A138" s="59">
        <v>4800020898</v>
      </c>
      <c r="B138" s="33" t="s">
        <v>201</v>
      </c>
      <c r="C138" s="33" t="s">
        <v>198</v>
      </c>
      <c r="D138" s="33" t="s">
        <v>109</v>
      </c>
      <c r="E138" s="60" t="s">
        <v>10</v>
      </c>
    </row>
    <row r="139" spans="1:5">
      <c r="A139" s="59">
        <v>4800021064</v>
      </c>
      <c r="B139" s="33" t="s">
        <v>202</v>
      </c>
      <c r="C139" s="33" t="s">
        <v>198</v>
      </c>
      <c r="D139" s="33" t="s">
        <v>109</v>
      </c>
      <c r="E139" s="60" t="s">
        <v>10</v>
      </c>
    </row>
    <row r="140" spans="1:5">
      <c r="A140" s="59">
        <v>4800021199</v>
      </c>
      <c r="B140" s="33" t="s">
        <v>203</v>
      </c>
      <c r="C140" s="33" t="s">
        <v>122</v>
      </c>
      <c r="D140" s="33" t="s">
        <v>9</v>
      </c>
      <c r="E140" s="60" t="s">
        <v>10</v>
      </c>
    </row>
    <row r="141" spans="1:5">
      <c r="A141" s="59">
        <v>4800021255</v>
      </c>
      <c r="B141" s="33" t="s">
        <v>204</v>
      </c>
      <c r="C141" s="33" t="s">
        <v>8</v>
      </c>
      <c r="D141" s="33" t="s">
        <v>9</v>
      </c>
      <c r="E141" s="60" t="s">
        <v>10</v>
      </c>
    </row>
    <row r="142" spans="1:5">
      <c r="A142" s="59">
        <v>4800021619</v>
      </c>
      <c r="B142" s="33" t="s">
        <v>205</v>
      </c>
      <c r="C142" s="33" t="s">
        <v>206</v>
      </c>
      <c r="D142" s="33" t="s">
        <v>6</v>
      </c>
      <c r="E142" s="60" t="s">
        <v>27</v>
      </c>
    </row>
    <row r="143" spans="1:5">
      <c r="A143" s="59">
        <v>4800021620</v>
      </c>
      <c r="B143" s="33" t="s">
        <v>207</v>
      </c>
      <c r="C143" s="33" t="s">
        <v>206</v>
      </c>
      <c r="D143" s="33" t="s">
        <v>6</v>
      </c>
      <c r="E143" s="60" t="s">
        <v>27</v>
      </c>
    </row>
    <row r="144" spans="1:5">
      <c r="A144" s="59">
        <v>4800021621</v>
      </c>
      <c r="B144" s="33" t="s">
        <v>208</v>
      </c>
      <c r="C144" s="33" t="s">
        <v>206</v>
      </c>
      <c r="D144" s="33" t="s">
        <v>6</v>
      </c>
      <c r="E144" s="60" t="s">
        <v>27</v>
      </c>
    </row>
    <row r="145" spans="1:5">
      <c r="A145" s="59">
        <v>4800021822</v>
      </c>
      <c r="B145" s="33" t="s">
        <v>155</v>
      </c>
      <c r="C145" s="33" t="s">
        <v>122</v>
      </c>
      <c r="D145" s="33" t="s">
        <v>9</v>
      </c>
      <c r="E145" s="60" t="s">
        <v>10</v>
      </c>
    </row>
    <row r="146" spans="1:5">
      <c r="A146" s="59">
        <v>4800021928</v>
      </c>
      <c r="B146" s="33" t="s">
        <v>86</v>
      </c>
      <c r="C146" s="33" t="s">
        <v>209</v>
      </c>
      <c r="D146" s="33" t="s">
        <v>210</v>
      </c>
      <c r="E146" s="60" t="s">
        <v>49</v>
      </c>
    </row>
    <row r="147" spans="1:5">
      <c r="A147" s="59">
        <v>4800022237</v>
      </c>
      <c r="B147" s="33" t="s">
        <v>211</v>
      </c>
      <c r="C147" s="33" t="s">
        <v>165</v>
      </c>
      <c r="D147" s="33" t="s">
        <v>9</v>
      </c>
      <c r="E147" s="60" t="s">
        <v>10</v>
      </c>
    </row>
    <row r="148" spans="1:5">
      <c r="A148" s="59">
        <v>4800022526</v>
      </c>
      <c r="B148" s="33" t="s">
        <v>141</v>
      </c>
      <c r="C148" s="33" t="s">
        <v>163</v>
      </c>
      <c r="D148" s="33" t="s">
        <v>62</v>
      </c>
      <c r="E148" s="60" t="s">
        <v>27</v>
      </c>
    </row>
    <row r="149" spans="1:5">
      <c r="A149" s="59">
        <v>4800023590</v>
      </c>
      <c r="B149" s="33" t="s">
        <v>212</v>
      </c>
      <c r="C149" s="33" t="s">
        <v>104</v>
      </c>
      <c r="D149" s="33" t="s">
        <v>22</v>
      </c>
      <c r="E149" s="60" t="s">
        <v>10</v>
      </c>
    </row>
    <row r="150" spans="1:5">
      <c r="A150" s="59">
        <v>4800023849</v>
      </c>
      <c r="B150" s="33" t="s">
        <v>213</v>
      </c>
      <c r="C150" s="33" t="s">
        <v>156</v>
      </c>
      <c r="D150" s="33" t="s">
        <v>9</v>
      </c>
      <c r="E150" s="60" t="s">
        <v>10</v>
      </c>
    </row>
    <row r="151" spans="1:5">
      <c r="A151" s="59">
        <v>4800024684</v>
      </c>
      <c r="B151" s="33" t="s">
        <v>214</v>
      </c>
      <c r="C151" s="33" t="s">
        <v>215</v>
      </c>
      <c r="D151" s="33" t="s">
        <v>216</v>
      </c>
      <c r="E151" s="60" t="s">
        <v>10</v>
      </c>
    </row>
    <row r="152" spans="1:5">
      <c r="A152" s="59">
        <v>4800025244</v>
      </c>
      <c r="B152" s="33" t="s">
        <v>217</v>
      </c>
      <c r="C152" s="33" t="s">
        <v>38</v>
      </c>
      <c r="D152" s="33" t="s">
        <v>22</v>
      </c>
      <c r="E152" s="60" t="s">
        <v>10</v>
      </c>
    </row>
    <row r="153" spans="1:5">
      <c r="A153" s="59">
        <v>4800025249</v>
      </c>
      <c r="B153" s="33" t="s">
        <v>218</v>
      </c>
      <c r="C153" s="33" t="s">
        <v>38</v>
      </c>
      <c r="D153" s="33" t="s">
        <v>22</v>
      </c>
      <c r="E153" s="60" t="s">
        <v>10</v>
      </c>
    </row>
    <row r="154" spans="1:5">
      <c r="A154" s="59">
        <v>4800025259</v>
      </c>
      <c r="B154" s="33" t="s">
        <v>219</v>
      </c>
      <c r="C154" s="33" t="s">
        <v>38</v>
      </c>
      <c r="D154" s="33" t="s">
        <v>22</v>
      </c>
      <c r="E154" s="60" t="s">
        <v>10</v>
      </c>
    </row>
    <row r="155" spans="1:5">
      <c r="A155" s="59">
        <v>4800025564</v>
      </c>
      <c r="B155" s="33" t="s">
        <v>220</v>
      </c>
      <c r="C155" s="33" t="s">
        <v>221</v>
      </c>
      <c r="D155" s="33" t="s">
        <v>216</v>
      </c>
      <c r="E155" s="60" t="s">
        <v>10</v>
      </c>
    </row>
    <row r="156" spans="1:5">
      <c r="A156" s="59">
        <v>4800025951</v>
      </c>
      <c r="B156" s="33" t="s">
        <v>222</v>
      </c>
      <c r="C156" s="33" t="s">
        <v>35</v>
      </c>
      <c r="D156" s="33" t="s">
        <v>36</v>
      </c>
      <c r="E156" s="60" t="s">
        <v>27</v>
      </c>
    </row>
    <row r="157" spans="1:5">
      <c r="A157" s="59">
        <v>4800025971</v>
      </c>
      <c r="B157" s="33" t="s">
        <v>223</v>
      </c>
      <c r="C157" s="33" t="s">
        <v>198</v>
      </c>
      <c r="D157" s="33" t="s">
        <v>109</v>
      </c>
      <c r="E157" s="60" t="s">
        <v>10</v>
      </c>
    </row>
    <row r="158" spans="1:5">
      <c r="A158" s="59">
        <v>4800026293</v>
      </c>
      <c r="B158" s="33" t="s">
        <v>224</v>
      </c>
      <c r="C158" s="33" t="s">
        <v>122</v>
      </c>
      <c r="D158" s="33" t="s">
        <v>9</v>
      </c>
      <c r="E158" s="60" t="s">
        <v>10</v>
      </c>
    </row>
    <row r="159" spans="1:5">
      <c r="A159" s="59">
        <v>4800026435</v>
      </c>
      <c r="B159" s="33" t="s">
        <v>225</v>
      </c>
      <c r="C159" s="33" t="s">
        <v>57</v>
      </c>
      <c r="D159" s="33" t="s">
        <v>57</v>
      </c>
      <c r="E159" s="60" t="s">
        <v>33</v>
      </c>
    </row>
    <row r="160" spans="1:5">
      <c r="A160" s="59">
        <v>4800026444</v>
      </c>
      <c r="B160" s="33" t="s">
        <v>226</v>
      </c>
      <c r="C160" s="33" t="s">
        <v>227</v>
      </c>
      <c r="D160" s="33" t="s">
        <v>210</v>
      </c>
      <c r="E160" s="60" t="s">
        <v>49</v>
      </c>
    </row>
    <row r="161" spans="1:5">
      <c r="A161" s="59">
        <v>4800026505</v>
      </c>
      <c r="B161" s="33" t="s">
        <v>228</v>
      </c>
      <c r="C161" s="33" t="s">
        <v>57</v>
      </c>
      <c r="D161" s="33" t="s">
        <v>57</v>
      </c>
      <c r="E161" s="60" t="s">
        <v>33</v>
      </c>
    </row>
    <row r="162" spans="1:5">
      <c r="A162" s="59">
        <v>4800026584</v>
      </c>
      <c r="B162" s="33" t="s">
        <v>229</v>
      </c>
      <c r="C162" s="33" t="s">
        <v>19</v>
      </c>
      <c r="D162" s="33" t="s">
        <v>19</v>
      </c>
      <c r="E162" s="60" t="s">
        <v>27</v>
      </c>
    </row>
    <row r="163" spans="1:5">
      <c r="A163" s="59">
        <v>4800026647</v>
      </c>
      <c r="B163" s="33" t="s">
        <v>230</v>
      </c>
      <c r="C163" s="33" t="s">
        <v>231</v>
      </c>
      <c r="D163" s="33" t="s">
        <v>232</v>
      </c>
      <c r="E163" s="60" t="s">
        <v>17</v>
      </c>
    </row>
    <row r="164" spans="1:5">
      <c r="A164" s="59">
        <v>4800026757</v>
      </c>
      <c r="B164" s="33" t="s">
        <v>134</v>
      </c>
      <c r="C164" s="33" t="s">
        <v>156</v>
      </c>
      <c r="D164" s="33" t="s">
        <v>9</v>
      </c>
      <c r="E164" s="60" t="s">
        <v>10</v>
      </c>
    </row>
    <row r="165" spans="1:5">
      <c r="A165" s="59">
        <v>4800027354</v>
      </c>
      <c r="B165" s="33" t="s">
        <v>233</v>
      </c>
      <c r="C165" s="33" t="s">
        <v>57</v>
      </c>
      <c r="D165" s="33" t="s">
        <v>57</v>
      </c>
      <c r="E165" s="60" t="s">
        <v>33</v>
      </c>
    </row>
    <row r="166" spans="1:5">
      <c r="A166" s="59">
        <v>4800027439</v>
      </c>
      <c r="B166" s="33" t="s">
        <v>234</v>
      </c>
      <c r="C166" s="33" t="s">
        <v>57</v>
      </c>
      <c r="D166" s="33" t="s">
        <v>57</v>
      </c>
      <c r="E166" s="60" t="s">
        <v>33</v>
      </c>
    </row>
    <row r="167" spans="1:5">
      <c r="A167" s="59">
        <v>4800027443</v>
      </c>
      <c r="B167" s="33" t="s">
        <v>235</v>
      </c>
      <c r="C167" s="33" t="s">
        <v>21</v>
      </c>
      <c r="D167" s="33" t="s">
        <v>22</v>
      </c>
      <c r="E167" s="60" t="s">
        <v>10</v>
      </c>
    </row>
    <row r="168" spans="1:5">
      <c r="A168" s="59">
        <v>4800027813</v>
      </c>
      <c r="B168" s="33" t="s">
        <v>236</v>
      </c>
      <c r="C168" s="33" t="s">
        <v>237</v>
      </c>
      <c r="D168" s="33" t="s">
        <v>52</v>
      </c>
      <c r="E168" s="60" t="s">
        <v>49</v>
      </c>
    </row>
    <row r="169" spans="1:5">
      <c r="A169" s="59">
        <v>4800027901</v>
      </c>
      <c r="B169" s="33" t="s">
        <v>74</v>
      </c>
      <c r="C169" s="33" t="s">
        <v>72</v>
      </c>
      <c r="D169" s="33" t="s">
        <v>73</v>
      </c>
      <c r="E169" s="60" t="s">
        <v>43</v>
      </c>
    </row>
    <row r="170" spans="1:5">
      <c r="A170" s="59">
        <v>4800027907</v>
      </c>
      <c r="B170" s="33" t="s">
        <v>238</v>
      </c>
      <c r="C170" s="33" t="s">
        <v>72</v>
      </c>
      <c r="D170" s="33" t="s">
        <v>73</v>
      </c>
      <c r="E170" s="60" t="s">
        <v>43</v>
      </c>
    </row>
    <row r="171" spans="1:5">
      <c r="A171" s="59">
        <v>4800027955</v>
      </c>
      <c r="B171" s="33" t="s">
        <v>141</v>
      </c>
      <c r="C171" s="33" t="s">
        <v>61</v>
      </c>
      <c r="D171" s="33" t="s">
        <v>62</v>
      </c>
      <c r="E171" s="60" t="s">
        <v>27</v>
      </c>
    </row>
    <row r="172" spans="1:5">
      <c r="A172" s="59">
        <v>4800027985</v>
      </c>
      <c r="B172" s="33" t="s">
        <v>197</v>
      </c>
      <c r="C172" s="33" t="s">
        <v>38</v>
      </c>
      <c r="D172" s="33" t="s">
        <v>22</v>
      </c>
      <c r="E172" s="60" t="s">
        <v>10</v>
      </c>
    </row>
    <row r="173" spans="1:5">
      <c r="A173" s="59">
        <v>4800028057</v>
      </c>
      <c r="B173" s="33" t="s">
        <v>239</v>
      </c>
      <c r="C173" s="33" t="s">
        <v>8</v>
      </c>
      <c r="D173" s="33" t="s">
        <v>9</v>
      </c>
      <c r="E173" s="60" t="s">
        <v>10</v>
      </c>
    </row>
    <row r="174" spans="1:5">
      <c r="A174" s="59">
        <v>4800028061</v>
      </c>
      <c r="B174" s="33" t="s">
        <v>189</v>
      </c>
      <c r="C174" s="33" t="s">
        <v>122</v>
      </c>
      <c r="D174" s="33" t="s">
        <v>9</v>
      </c>
      <c r="E174" s="60" t="s">
        <v>10</v>
      </c>
    </row>
    <row r="175" spans="1:5">
      <c r="A175" s="59">
        <v>4800028062</v>
      </c>
      <c r="B175" s="33" t="s">
        <v>239</v>
      </c>
      <c r="C175" s="33" t="s">
        <v>8</v>
      </c>
      <c r="D175" s="33" t="s">
        <v>9</v>
      </c>
      <c r="E175" s="60" t="s">
        <v>10</v>
      </c>
    </row>
    <row r="176" spans="1:5">
      <c r="A176" s="59">
        <v>4800028073</v>
      </c>
      <c r="B176" s="33" t="s">
        <v>141</v>
      </c>
      <c r="C176" s="33" t="s">
        <v>240</v>
      </c>
      <c r="D176" s="33" t="s">
        <v>26</v>
      </c>
      <c r="E176" s="60" t="s">
        <v>27</v>
      </c>
    </row>
    <row r="177" spans="1:5">
      <c r="A177" s="59">
        <v>4800028087</v>
      </c>
      <c r="B177" s="33" t="s">
        <v>241</v>
      </c>
      <c r="C177" s="33" t="s">
        <v>138</v>
      </c>
      <c r="D177" s="33" t="s">
        <v>52</v>
      </c>
      <c r="E177" s="60" t="s">
        <v>49</v>
      </c>
    </row>
    <row r="178" spans="1:5">
      <c r="A178" s="59">
        <v>4800028109</v>
      </c>
      <c r="B178" s="33" t="s">
        <v>187</v>
      </c>
      <c r="C178" s="33" t="s">
        <v>8</v>
      </c>
      <c r="D178" s="33" t="s">
        <v>9</v>
      </c>
      <c r="E178" s="60" t="s">
        <v>10</v>
      </c>
    </row>
    <row r="179" spans="1:5">
      <c r="A179" s="59">
        <v>4800028128</v>
      </c>
      <c r="B179" s="33" t="s">
        <v>242</v>
      </c>
      <c r="C179" s="33" t="s">
        <v>122</v>
      </c>
      <c r="D179" s="33" t="s">
        <v>9</v>
      </c>
      <c r="E179" s="60" t="s">
        <v>10</v>
      </c>
    </row>
    <row r="180" spans="1:5">
      <c r="A180" s="59">
        <v>4800028153</v>
      </c>
      <c r="B180" s="33" t="s">
        <v>243</v>
      </c>
      <c r="C180" s="33" t="s">
        <v>122</v>
      </c>
      <c r="D180" s="33" t="s">
        <v>9</v>
      </c>
      <c r="E180" s="60" t="s">
        <v>10</v>
      </c>
    </row>
    <row r="181" spans="1:5">
      <c r="A181" s="59">
        <v>4800028179</v>
      </c>
      <c r="B181" s="33" t="s">
        <v>239</v>
      </c>
      <c r="C181" s="33" t="s">
        <v>108</v>
      </c>
      <c r="D181" s="33" t="s">
        <v>109</v>
      </c>
      <c r="E181" s="60" t="s">
        <v>10</v>
      </c>
    </row>
    <row r="182" spans="1:5">
      <c r="A182" s="59">
        <v>4800028180</v>
      </c>
      <c r="B182" s="33" t="s">
        <v>189</v>
      </c>
      <c r="C182" s="33" t="s">
        <v>108</v>
      </c>
      <c r="D182" s="33" t="s">
        <v>109</v>
      </c>
      <c r="E182" s="60" t="s">
        <v>10</v>
      </c>
    </row>
    <row r="183" spans="1:5">
      <c r="A183" s="59">
        <v>4800028182</v>
      </c>
      <c r="B183" s="33" t="s">
        <v>244</v>
      </c>
      <c r="C183" s="33" t="s">
        <v>108</v>
      </c>
      <c r="D183" s="33" t="s">
        <v>109</v>
      </c>
      <c r="E183" s="60" t="s">
        <v>10</v>
      </c>
    </row>
    <row r="184" spans="1:5">
      <c r="A184" s="59">
        <v>4800028194</v>
      </c>
      <c r="B184" s="33" t="s">
        <v>89</v>
      </c>
      <c r="C184" s="33" t="s">
        <v>61</v>
      </c>
      <c r="D184" s="33" t="s">
        <v>62</v>
      </c>
      <c r="E184" s="60" t="s">
        <v>27</v>
      </c>
    </row>
    <row r="185" spans="1:5">
      <c r="A185" s="59">
        <v>4800028207</v>
      </c>
      <c r="B185" s="33" t="s">
        <v>245</v>
      </c>
      <c r="C185" s="33" t="s">
        <v>61</v>
      </c>
      <c r="D185" s="33" t="s">
        <v>62</v>
      </c>
      <c r="E185" s="60" t="s">
        <v>27</v>
      </c>
    </row>
    <row r="186" spans="1:5">
      <c r="A186" s="59">
        <v>4800028208</v>
      </c>
      <c r="B186" s="33" t="s">
        <v>172</v>
      </c>
      <c r="C186" s="33" t="s">
        <v>61</v>
      </c>
      <c r="D186" s="33" t="s">
        <v>62</v>
      </c>
      <c r="E186" s="60" t="s">
        <v>27</v>
      </c>
    </row>
    <row r="187" spans="1:5">
      <c r="A187" s="59">
        <v>4800028212</v>
      </c>
      <c r="B187" s="33" t="s">
        <v>183</v>
      </c>
      <c r="C187" s="33" t="s">
        <v>61</v>
      </c>
      <c r="D187" s="33" t="s">
        <v>62</v>
      </c>
      <c r="E187" s="60" t="s">
        <v>27</v>
      </c>
    </row>
    <row r="188" spans="1:5">
      <c r="A188" s="59">
        <v>4800028219</v>
      </c>
      <c r="B188" s="33" t="s">
        <v>135</v>
      </c>
      <c r="C188" s="33" t="s">
        <v>132</v>
      </c>
      <c r="D188" s="33" t="s">
        <v>132</v>
      </c>
      <c r="E188" s="60" t="s">
        <v>27</v>
      </c>
    </row>
    <row r="189" spans="1:5">
      <c r="A189" s="59">
        <v>4800028232</v>
      </c>
      <c r="B189" s="33" t="s">
        <v>239</v>
      </c>
      <c r="C189" s="33" t="s">
        <v>108</v>
      </c>
      <c r="D189" s="33" t="s">
        <v>109</v>
      </c>
      <c r="E189" s="60" t="s">
        <v>10</v>
      </c>
    </row>
    <row r="190" spans="1:5">
      <c r="A190" s="59">
        <v>4800028296</v>
      </c>
      <c r="B190" s="33" t="s">
        <v>246</v>
      </c>
      <c r="C190" s="33" t="s">
        <v>61</v>
      </c>
      <c r="D190" s="33" t="s">
        <v>62</v>
      </c>
      <c r="E190" s="60" t="s">
        <v>27</v>
      </c>
    </row>
    <row r="191" spans="1:5">
      <c r="A191" s="59">
        <v>4800028339</v>
      </c>
      <c r="B191" s="33" t="s">
        <v>239</v>
      </c>
      <c r="C191" s="33" t="s">
        <v>108</v>
      </c>
      <c r="D191" s="33" t="s">
        <v>109</v>
      </c>
      <c r="E191" s="60" t="s">
        <v>10</v>
      </c>
    </row>
    <row r="192" spans="1:5">
      <c r="A192" s="59">
        <v>4800028370</v>
      </c>
      <c r="B192" s="33" t="s">
        <v>247</v>
      </c>
      <c r="C192" s="33" t="s">
        <v>108</v>
      </c>
      <c r="D192" s="33" t="s">
        <v>109</v>
      </c>
      <c r="E192" s="60" t="s">
        <v>10</v>
      </c>
    </row>
    <row r="193" spans="1:5">
      <c r="A193" s="59">
        <v>4800028372</v>
      </c>
      <c r="B193" s="33" t="s">
        <v>248</v>
      </c>
      <c r="C193" s="33" t="s">
        <v>165</v>
      </c>
      <c r="D193" s="33" t="s">
        <v>9</v>
      </c>
      <c r="E193" s="60" t="s">
        <v>10</v>
      </c>
    </row>
    <row r="194" spans="1:5">
      <c r="A194" s="59">
        <v>4800028374</v>
      </c>
      <c r="B194" s="33" t="s">
        <v>249</v>
      </c>
      <c r="C194" s="33" t="s">
        <v>198</v>
      </c>
      <c r="D194" s="33" t="s">
        <v>109</v>
      </c>
      <c r="E194" s="60" t="s">
        <v>10</v>
      </c>
    </row>
    <row r="195" spans="1:5">
      <c r="A195" s="59">
        <v>4800028385</v>
      </c>
      <c r="B195" s="33" t="s">
        <v>189</v>
      </c>
      <c r="C195" s="33" t="s">
        <v>108</v>
      </c>
      <c r="D195" s="33" t="s">
        <v>109</v>
      </c>
      <c r="E195" s="60" t="s">
        <v>10</v>
      </c>
    </row>
    <row r="196" spans="1:5">
      <c r="A196" s="59">
        <v>4800028386</v>
      </c>
      <c r="B196" s="33" t="s">
        <v>189</v>
      </c>
      <c r="C196" s="33" t="s">
        <v>108</v>
      </c>
      <c r="D196" s="33" t="s">
        <v>109</v>
      </c>
      <c r="E196" s="60" t="s">
        <v>10</v>
      </c>
    </row>
    <row r="197" spans="1:5">
      <c r="A197" s="59">
        <v>4800028388</v>
      </c>
      <c r="B197" s="33" t="s">
        <v>244</v>
      </c>
      <c r="C197" s="33" t="s">
        <v>108</v>
      </c>
      <c r="D197" s="33" t="s">
        <v>109</v>
      </c>
      <c r="E197" s="60" t="s">
        <v>10</v>
      </c>
    </row>
    <row r="198" spans="1:5">
      <c r="A198" s="59">
        <v>4800028396</v>
      </c>
      <c r="B198" s="33" t="s">
        <v>250</v>
      </c>
      <c r="C198" s="33" t="s">
        <v>79</v>
      </c>
      <c r="D198" s="33" t="s">
        <v>79</v>
      </c>
      <c r="E198" s="60" t="s">
        <v>33</v>
      </c>
    </row>
    <row r="199" spans="1:5">
      <c r="A199" s="59">
        <v>4800028403</v>
      </c>
      <c r="B199" s="33" t="s">
        <v>251</v>
      </c>
      <c r="C199" s="33" t="s">
        <v>76</v>
      </c>
      <c r="D199" s="33" t="s">
        <v>77</v>
      </c>
      <c r="E199" s="60" t="s">
        <v>10</v>
      </c>
    </row>
    <row r="200" spans="1:5">
      <c r="A200" s="59">
        <v>4800028404</v>
      </c>
      <c r="B200" s="33" t="s">
        <v>252</v>
      </c>
      <c r="C200" s="33" t="s">
        <v>158</v>
      </c>
      <c r="D200" s="33" t="s">
        <v>65</v>
      </c>
      <c r="E200" s="60" t="s">
        <v>27</v>
      </c>
    </row>
    <row r="201" spans="1:5">
      <c r="A201" s="59">
        <v>4800028411</v>
      </c>
      <c r="B201" s="33" t="s">
        <v>253</v>
      </c>
      <c r="C201" s="33" t="s">
        <v>57</v>
      </c>
      <c r="D201" s="33" t="s">
        <v>57</v>
      </c>
      <c r="E201" s="60" t="s">
        <v>33</v>
      </c>
    </row>
    <row r="202" spans="1:5">
      <c r="A202" s="59">
        <v>4800028441</v>
      </c>
      <c r="B202" s="33" t="s">
        <v>254</v>
      </c>
      <c r="C202" s="33" t="s">
        <v>35</v>
      </c>
      <c r="D202" s="33" t="s">
        <v>36</v>
      </c>
      <c r="E202" s="60" t="s">
        <v>27</v>
      </c>
    </row>
    <row r="203" spans="1:5">
      <c r="A203" s="59">
        <v>4800028475</v>
      </c>
      <c r="B203" s="33" t="s">
        <v>239</v>
      </c>
      <c r="C203" s="33" t="s">
        <v>122</v>
      </c>
      <c r="D203" s="33" t="s">
        <v>9</v>
      </c>
      <c r="E203" s="60" t="s">
        <v>10</v>
      </c>
    </row>
    <row r="204" spans="1:5">
      <c r="A204" s="59">
        <v>4800028500</v>
      </c>
      <c r="B204" s="33" t="s">
        <v>255</v>
      </c>
      <c r="C204" s="33" t="s">
        <v>104</v>
      </c>
      <c r="D204" s="33" t="s">
        <v>22</v>
      </c>
      <c r="E204" s="60" t="s">
        <v>10</v>
      </c>
    </row>
    <row r="205" spans="1:5">
      <c r="A205" s="59">
        <v>4800028537</v>
      </c>
      <c r="B205" s="33" t="s">
        <v>239</v>
      </c>
      <c r="C205" s="33" t="s">
        <v>108</v>
      </c>
      <c r="D205" s="33" t="s">
        <v>109</v>
      </c>
      <c r="E205" s="60" t="s">
        <v>10</v>
      </c>
    </row>
    <row r="206" spans="1:5">
      <c r="A206" s="59">
        <v>4800028590</v>
      </c>
      <c r="B206" s="33" t="s">
        <v>256</v>
      </c>
      <c r="C206" s="33" t="s">
        <v>95</v>
      </c>
      <c r="D206" s="33" t="s">
        <v>95</v>
      </c>
      <c r="E206" s="60" t="s">
        <v>43</v>
      </c>
    </row>
    <row r="207" spans="1:5">
      <c r="A207" s="59">
        <v>4800028593</v>
      </c>
      <c r="B207" s="33" t="s">
        <v>257</v>
      </c>
      <c r="C207" s="33" t="s">
        <v>104</v>
      </c>
      <c r="D207" s="33" t="s">
        <v>22</v>
      </c>
      <c r="E207" s="60" t="s">
        <v>10</v>
      </c>
    </row>
    <row r="208" spans="1:5">
      <c r="A208" s="59">
        <v>4800028595</v>
      </c>
      <c r="B208" s="33" t="s">
        <v>258</v>
      </c>
      <c r="C208" s="33" t="s">
        <v>104</v>
      </c>
      <c r="D208" s="33" t="s">
        <v>22</v>
      </c>
      <c r="E208" s="60" t="s">
        <v>10</v>
      </c>
    </row>
    <row r="209" spans="1:5">
      <c r="A209" s="59">
        <v>4800028618</v>
      </c>
      <c r="B209" s="33" t="s">
        <v>259</v>
      </c>
      <c r="C209" s="33" t="s">
        <v>38</v>
      </c>
      <c r="D209" s="33" t="s">
        <v>22</v>
      </c>
      <c r="E209" s="60" t="s">
        <v>10</v>
      </c>
    </row>
    <row r="210" spans="1:5">
      <c r="A210" s="59">
        <v>4800028658</v>
      </c>
      <c r="B210" s="33" t="s">
        <v>239</v>
      </c>
      <c r="C210" s="33" t="s">
        <v>108</v>
      </c>
      <c r="D210" s="33" t="s">
        <v>109</v>
      </c>
      <c r="E210" s="60" t="s">
        <v>10</v>
      </c>
    </row>
    <row r="211" spans="1:5">
      <c r="A211" s="59">
        <v>4800028722</v>
      </c>
      <c r="B211" s="33" t="s">
        <v>260</v>
      </c>
      <c r="C211" s="33" t="s">
        <v>104</v>
      </c>
      <c r="D211" s="33" t="s">
        <v>22</v>
      </c>
      <c r="E211" s="60" t="s">
        <v>10</v>
      </c>
    </row>
    <row r="212" spans="1:5">
      <c r="A212" s="59">
        <v>4800028774</v>
      </c>
      <c r="B212" s="33" t="s">
        <v>261</v>
      </c>
      <c r="C212" s="33" t="s">
        <v>262</v>
      </c>
      <c r="D212" s="33" t="s">
        <v>77</v>
      </c>
      <c r="E212" s="60" t="s">
        <v>10</v>
      </c>
    </row>
    <row r="213" spans="1:5">
      <c r="A213" s="59">
        <v>4800028810</v>
      </c>
      <c r="B213" s="33" t="s">
        <v>263</v>
      </c>
      <c r="C213" s="33" t="s">
        <v>40</v>
      </c>
      <c r="D213" s="33" t="s">
        <v>40</v>
      </c>
      <c r="E213" s="60" t="s">
        <v>10</v>
      </c>
    </row>
    <row r="214" spans="1:5">
      <c r="A214" s="59">
        <v>4800028905</v>
      </c>
      <c r="B214" s="33" t="s">
        <v>264</v>
      </c>
      <c r="C214" s="33" t="s">
        <v>265</v>
      </c>
      <c r="D214" s="33" t="s">
        <v>210</v>
      </c>
      <c r="E214" s="60" t="s">
        <v>49</v>
      </c>
    </row>
    <row r="215" spans="1:5">
      <c r="A215" s="59">
        <v>4800028943</v>
      </c>
      <c r="B215" s="33" t="s">
        <v>266</v>
      </c>
      <c r="C215" s="33" t="s">
        <v>38</v>
      </c>
      <c r="D215" s="33" t="s">
        <v>22</v>
      </c>
      <c r="E215" s="60" t="s">
        <v>10</v>
      </c>
    </row>
    <row r="216" spans="1:5">
      <c r="A216" s="59">
        <v>4800028961</v>
      </c>
      <c r="B216" s="33" t="s">
        <v>267</v>
      </c>
      <c r="C216" s="33" t="s">
        <v>57</v>
      </c>
      <c r="D216" s="33" t="s">
        <v>57</v>
      </c>
      <c r="E216" s="60" t="s">
        <v>33</v>
      </c>
    </row>
    <row r="217" spans="1:5">
      <c r="A217" s="59">
        <v>4800028962</v>
      </c>
      <c r="B217" s="33" t="s">
        <v>268</v>
      </c>
      <c r="C217" s="33" t="s">
        <v>105</v>
      </c>
      <c r="D217" s="33" t="s">
        <v>48</v>
      </c>
      <c r="E217" s="60" t="s">
        <v>17</v>
      </c>
    </row>
    <row r="218" spans="1:5">
      <c r="A218" s="59">
        <v>4800029051</v>
      </c>
      <c r="B218" s="33" t="s">
        <v>269</v>
      </c>
      <c r="C218" s="33" t="s">
        <v>104</v>
      </c>
      <c r="D218" s="33" t="s">
        <v>22</v>
      </c>
      <c r="E218" s="60" t="s">
        <v>10</v>
      </c>
    </row>
    <row r="219" spans="1:5">
      <c r="A219" s="59">
        <v>4800029094</v>
      </c>
      <c r="B219" s="33" t="s">
        <v>270</v>
      </c>
      <c r="C219" s="33" t="s">
        <v>42</v>
      </c>
      <c r="D219" s="33" t="s">
        <v>42</v>
      </c>
      <c r="E219" s="60" t="s">
        <v>43</v>
      </c>
    </row>
    <row r="220" spans="1:5">
      <c r="A220" s="59">
        <v>4800029253</v>
      </c>
      <c r="B220" s="33" t="s">
        <v>271</v>
      </c>
      <c r="C220" s="33" t="s">
        <v>38</v>
      </c>
      <c r="D220" s="33" t="s">
        <v>22</v>
      </c>
      <c r="E220" s="60" t="s">
        <v>10</v>
      </c>
    </row>
    <row r="221" spans="1:5">
      <c r="A221" s="59">
        <v>4800029263</v>
      </c>
      <c r="B221" s="33" t="s">
        <v>272</v>
      </c>
      <c r="C221" s="33" t="s">
        <v>185</v>
      </c>
      <c r="D221" s="33" t="s">
        <v>109</v>
      </c>
      <c r="E221" s="60" t="s">
        <v>10</v>
      </c>
    </row>
    <row r="222" spans="1:5">
      <c r="A222" s="59">
        <v>4800029317</v>
      </c>
      <c r="B222" s="33" t="s">
        <v>273</v>
      </c>
      <c r="C222" s="33" t="s">
        <v>38</v>
      </c>
      <c r="D222" s="33" t="s">
        <v>22</v>
      </c>
      <c r="E222" s="60" t="s">
        <v>10</v>
      </c>
    </row>
    <row r="223" spans="1:5">
      <c r="A223" s="59">
        <v>4800029318</v>
      </c>
      <c r="B223" s="33" t="s">
        <v>273</v>
      </c>
      <c r="C223" s="33" t="s">
        <v>38</v>
      </c>
      <c r="D223" s="33" t="s">
        <v>22</v>
      </c>
      <c r="E223" s="60" t="s">
        <v>10</v>
      </c>
    </row>
    <row r="224" spans="1:5">
      <c r="A224" s="59">
        <v>4800029389</v>
      </c>
      <c r="B224" s="33" t="s">
        <v>274</v>
      </c>
      <c r="C224" s="33" t="s">
        <v>38</v>
      </c>
      <c r="D224" s="33" t="s">
        <v>22</v>
      </c>
      <c r="E224" s="60" t="s">
        <v>10</v>
      </c>
    </row>
    <row r="225" spans="1:5">
      <c r="A225" s="59">
        <v>4800029391</v>
      </c>
      <c r="B225" s="33" t="s">
        <v>275</v>
      </c>
      <c r="C225" s="33" t="s">
        <v>38</v>
      </c>
      <c r="D225" s="33" t="s">
        <v>22</v>
      </c>
      <c r="E225" s="60" t="s">
        <v>10</v>
      </c>
    </row>
    <row r="226" spans="1:5">
      <c r="A226" s="59">
        <v>4900000465</v>
      </c>
      <c r="B226" s="33" t="s">
        <v>276</v>
      </c>
      <c r="C226" s="33" t="s">
        <v>22</v>
      </c>
      <c r="D226" s="33" t="e">
        <v>#REF!</v>
      </c>
      <c r="E226" s="60" t="e">
        <v>#REF!</v>
      </c>
    </row>
    <row r="227" spans="1:5">
      <c r="A227" s="59">
        <v>4800029406</v>
      </c>
      <c r="B227" s="33" t="s">
        <v>276</v>
      </c>
      <c r="C227" s="33" t="s">
        <v>104</v>
      </c>
      <c r="D227" s="33" t="s">
        <v>22</v>
      </c>
      <c r="E227" s="60" t="s">
        <v>10</v>
      </c>
    </row>
    <row r="228" spans="1:5">
      <c r="A228" s="59">
        <v>4800029430</v>
      </c>
      <c r="B228" s="33" t="s">
        <v>277</v>
      </c>
      <c r="C228" s="33" t="s">
        <v>104</v>
      </c>
      <c r="D228" s="33" t="s">
        <v>22</v>
      </c>
      <c r="E228" s="60" t="s">
        <v>10</v>
      </c>
    </row>
    <row r="229" spans="1:5">
      <c r="A229" s="59">
        <v>4800029431</v>
      </c>
      <c r="B229" s="33" t="s">
        <v>278</v>
      </c>
      <c r="C229" s="33" t="s">
        <v>108</v>
      </c>
      <c r="D229" s="33" t="s">
        <v>109</v>
      </c>
      <c r="E229" s="60" t="s">
        <v>10</v>
      </c>
    </row>
    <row r="230" spans="1:5">
      <c r="A230" s="59">
        <v>4800029438</v>
      </c>
      <c r="B230" s="33" t="s">
        <v>279</v>
      </c>
      <c r="C230" s="33" t="s">
        <v>70</v>
      </c>
      <c r="D230" s="33" t="s">
        <v>70</v>
      </c>
      <c r="E230" s="60" t="s">
        <v>27</v>
      </c>
    </row>
    <row r="231" spans="1:5">
      <c r="A231" s="59">
        <v>4800029766</v>
      </c>
      <c r="B231" s="33" t="s">
        <v>280</v>
      </c>
      <c r="C231" s="33" t="s">
        <v>104</v>
      </c>
      <c r="D231" s="33" t="s">
        <v>22</v>
      </c>
      <c r="E231" s="60" t="s">
        <v>10</v>
      </c>
    </row>
    <row r="232" spans="1:5">
      <c r="A232" s="59">
        <v>4800029900</v>
      </c>
      <c r="B232" s="33" t="s">
        <v>281</v>
      </c>
      <c r="C232" s="33" t="s">
        <v>69</v>
      </c>
      <c r="D232" s="33" t="s">
        <v>70</v>
      </c>
      <c r="E232" s="60" t="s">
        <v>27</v>
      </c>
    </row>
    <row r="233" spans="1:5">
      <c r="A233" s="59">
        <v>4800029958</v>
      </c>
      <c r="B233" s="33" t="s">
        <v>119</v>
      </c>
      <c r="C233" s="33" t="s">
        <v>108</v>
      </c>
      <c r="D233" s="33" t="s">
        <v>109</v>
      </c>
      <c r="E233" s="60" t="s">
        <v>10</v>
      </c>
    </row>
    <row r="234" spans="1:5">
      <c r="A234" s="59">
        <v>4800029959</v>
      </c>
      <c r="B234" s="33" t="s">
        <v>282</v>
      </c>
      <c r="C234" s="33" t="s">
        <v>97</v>
      </c>
      <c r="D234" s="33" t="s">
        <v>26</v>
      </c>
      <c r="E234" s="60" t="s">
        <v>27</v>
      </c>
    </row>
    <row r="235" spans="1:5">
      <c r="A235" s="59">
        <v>4800029964</v>
      </c>
      <c r="B235" s="33" t="s">
        <v>283</v>
      </c>
      <c r="C235" s="33" t="s">
        <v>108</v>
      </c>
      <c r="D235" s="33" t="s">
        <v>109</v>
      </c>
      <c r="E235" s="60" t="s">
        <v>10</v>
      </c>
    </row>
    <row r="236" spans="1:5">
      <c r="A236" s="59">
        <v>4800030028</v>
      </c>
      <c r="B236" s="33" t="s">
        <v>141</v>
      </c>
      <c r="C236" s="33" t="s">
        <v>57</v>
      </c>
      <c r="D236" s="33" t="s">
        <v>57</v>
      </c>
      <c r="E236" s="60" t="s">
        <v>33</v>
      </c>
    </row>
    <row r="237" spans="1:5">
      <c r="A237" s="59">
        <v>4800030037</v>
      </c>
      <c r="B237" s="33" t="s">
        <v>284</v>
      </c>
      <c r="C237" s="33" t="s">
        <v>65</v>
      </c>
      <c r="D237" s="33" t="s">
        <v>65</v>
      </c>
      <c r="E237" s="60" t="s">
        <v>27</v>
      </c>
    </row>
    <row r="238" spans="1:5">
      <c r="A238" s="59">
        <v>4800030101</v>
      </c>
      <c r="B238" s="33" t="s">
        <v>285</v>
      </c>
      <c r="C238" s="33" t="s">
        <v>132</v>
      </c>
      <c r="D238" s="33" t="s">
        <v>132</v>
      </c>
      <c r="E238" s="60" t="s">
        <v>27</v>
      </c>
    </row>
    <row r="239" spans="1:5">
      <c r="A239" s="59">
        <v>4800030125</v>
      </c>
      <c r="B239" s="33" t="s">
        <v>286</v>
      </c>
      <c r="C239" s="33" t="s">
        <v>57</v>
      </c>
      <c r="D239" s="33" t="s">
        <v>57</v>
      </c>
      <c r="E239" s="60" t="s">
        <v>33</v>
      </c>
    </row>
    <row r="240" spans="1:5">
      <c r="A240" s="59">
        <v>4800030187</v>
      </c>
      <c r="B240" s="33" t="s">
        <v>187</v>
      </c>
      <c r="C240" s="33" t="s">
        <v>156</v>
      </c>
      <c r="D240" s="33" t="s">
        <v>9</v>
      </c>
      <c r="E240" s="60" t="s">
        <v>10</v>
      </c>
    </row>
    <row r="241" spans="1:5">
      <c r="A241" s="59">
        <v>4800030206</v>
      </c>
      <c r="B241" s="33" t="s">
        <v>287</v>
      </c>
      <c r="C241" s="33" t="s">
        <v>104</v>
      </c>
      <c r="D241" s="33" t="s">
        <v>22</v>
      </c>
      <c r="E241" s="60" t="s">
        <v>10</v>
      </c>
    </row>
    <row r="242" spans="1:5">
      <c r="A242" s="59">
        <v>4800030222</v>
      </c>
      <c r="B242" s="33" t="s">
        <v>288</v>
      </c>
      <c r="C242" s="33" t="s">
        <v>47</v>
      </c>
      <c r="D242" s="33" t="s">
        <v>48</v>
      </c>
      <c r="E242" s="60" t="s">
        <v>49</v>
      </c>
    </row>
    <row r="243" spans="1:5">
      <c r="A243" s="59">
        <v>4800030233</v>
      </c>
      <c r="B243" s="33" t="s">
        <v>89</v>
      </c>
      <c r="C243" s="33" t="s">
        <v>163</v>
      </c>
      <c r="D243" s="33" t="s">
        <v>62</v>
      </c>
      <c r="E243" s="60" t="s">
        <v>27</v>
      </c>
    </row>
    <row r="244" spans="1:5">
      <c r="A244" s="59">
        <v>4800030407</v>
      </c>
      <c r="B244" s="33" t="s">
        <v>289</v>
      </c>
      <c r="C244" s="33" t="s">
        <v>104</v>
      </c>
      <c r="D244" s="33" t="s">
        <v>22</v>
      </c>
      <c r="E244" s="60" t="s">
        <v>10</v>
      </c>
    </row>
    <row r="245" spans="1:5">
      <c r="A245" s="59">
        <v>4800030481</v>
      </c>
      <c r="B245" s="33" t="s">
        <v>290</v>
      </c>
      <c r="C245" s="33" t="s">
        <v>104</v>
      </c>
      <c r="D245" s="33" t="s">
        <v>22</v>
      </c>
      <c r="E245" s="60" t="s">
        <v>10</v>
      </c>
    </row>
    <row r="246" spans="1:5">
      <c r="A246" s="59">
        <v>4800030574</v>
      </c>
      <c r="B246" s="33" t="s">
        <v>291</v>
      </c>
      <c r="C246" s="33" t="s">
        <v>40</v>
      </c>
      <c r="D246" s="33" t="s">
        <v>40</v>
      </c>
      <c r="E246" s="60" t="s">
        <v>10</v>
      </c>
    </row>
    <row r="247" spans="1:5">
      <c r="A247" s="59">
        <v>4800030606</v>
      </c>
      <c r="B247" s="33" t="s">
        <v>292</v>
      </c>
      <c r="C247" s="33" t="s">
        <v>149</v>
      </c>
      <c r="D247" s="33" t="s">
        <v>109</v>
      </c>
      <c r="E247" s="60" t="s">
        <v>10</v>
      </c>
    </row>
    <row r="248" spans="1:5">
      <c r="A248" s="59">
        <v>4800030663</v>
      </c>
      <c r="B248" s="33" t="s">
        <v>293</v>
      </c>
      <c r="C248" s="33" t="s">
        <v>38</v>
      </c>
      <c r="D248" s="33" t="s">
        <v>22</v>
      </c>
      <c r="E248" s="60" t="s">
        <v>10</v>
      </c>
    </row>
    <row r="249" spans="1:5">
      <c r="A249" s="59">
        <v>4800030911</v>
      </c>
      <c r="B249" s="33" t="s">
        <v>294</v>
      </c>
      <c r="C249" s="33" t="s">
        <v>79</v>
      </c>
      <c r="D249" s="33" t="s">
        <v>79</v>
      </c>
      <c r="E249" s="60" t="s">
        <v>33</v>
      </c>
    </row>
    <row r="250" spans="1:5">
      <c r="A250" s="59">
        <v>4800031175</v>
      </c>
      <c r="B250" s="33" t="s">
        <v>295</v>
      </c>
      <c r="C250" s="33" t="s">
        <v>117</v>
      </c>
      <c r="D250" s="33" t="s">
        <v>109</v>
      </c>
      <c r="E250" s="60" t="s">
        <v>10</v>
      </c>
    </row>
    <row r="251" spans="1:5">
      <c r="A251" s="59">
        <v>4800031225</v>
      </c>
      <c r="B251" s="33" t="s">
        <v>296</v>
      </c>
      <c r="C251" s="33" t="s">
        <v>117</v>
      </c>
      <c r="D251" s="33" t="s">
        <v>109</v>
      </c>
      <c r="E251" s="60" t="s">
        <v>10</v>
      </c>
    </row>
    <row r="252" spans="1:5">
      <c r="A252" s="59">
        <v>4800031235</v>
      </c>
      <c r="B252" s="33" t="s">
        <v>297</v>
      </c>
      <c r="C252" s="33" t="s">
        <v>57</v>
      </c>
      <c r="D252" s="33" t="s">
        <v>57</v>
      </c>
      <c r="E252" s="60" t="s">
        <v>33</v>
      </c>
    </row>
    <row r="253" spans="1:5">
      <c r="A253" s="59">
        <v>4800031346</v>
      </c>
      <c r="B253" s="33" t="s">
        <v>298</v>
      </c>
      <c r="C253" s="33" t="s">
        <v>25</v>
      </c>
      <c r="D253" s="33" t="s">
        <v>26</v>
      </c>
      <c r="E253" s="60" t="s">
        <v>27</v>
      </c>
    </row>
    <row r="254" spans="1:5">
      <c r="A254" s="59">
        <v>4800031407</v>
      </c>
      <c r="B254" s="33" t="s">
        <v>299</v>
      </c>
      <c r="C254" s="33" t="s">
        <v>132</v>
      </c>
      <c r="D254" s="33" t="s">
        <v>132</v>
      </c>
      <c r="E254" s="60" t="s">
        <v>27</v>
      </c>
    </row>
    <row r="255" spans="1:5">
      <c r="A255" s="59">
        <v>4800031639</v>
      </c>
      <c r="B255" s="33" t="s">
        <v>300</v>
      </c>
      <c r="C255" s="33" t="s">
        <v>8</v>
      </c>
      <c r="D255" s="33" t="s">
        <v>9</v>
      </c>
      <c r="E255" s="60" t="s">
        <v>10</v>
      </c>
    </row>
    <row r="256" spans="1:5">
      <c r="A256" s="59">
        <v>4800031683</v>
      </c>
      <c r="B256" s="33" t="s">
        <v>301</v>
      </c>
      <c r="C256" s="33" t="s">
        <v>47</v>
      </c>
      <c r="D256" s="33" t="s">
        <v>48</v>
      </c>
      <c r="E256" s="60" t="s">
        <v>49</v>
      </c>
    </row>
    <row r="257" spans="1:5">
      <c r="A257" s="59">
        <v>4800031786</v>
      </c>
      <c r="B257" s="33" t="s">
        <v>44</v>
      </c>
      <c r="C257" s="33" t="s">
        <v>128</v>
      </c>
      <c r="D257" s="33" t="s">
        <v>26</v>
      </c>
      <c r="E257" s="60" t="s">
        <v>129</v>
      </c>
    </row>
    <row r="258" spans="1:5">
      <c r="A258" s="59">
        <v>4800031787</v>
      </c>
      <c r="B258" s="33" t="s">
        <v>291</v>
      </c>
      <c r="C258" s="33" t="s">
        <v>302</v>
      </c>
      <c r="D258" s="33" t="s">
        <v>232</v>
      </c>
      <c r="E258" s="60" t="s">
        <v>17</v>
      </c>
    </row>
    <row r="259" spans="1:5">
      <c r="A259" s="59">
        <v>4800031938</v>
      </c>
      <c r="B259" s="33" t="s">
        <v>303</v>
      </c>
      <c r="C259" s="33" t="s">
        <v>87</v>
      </c>
      <c r="D259" s="33" t="s">
        <v>88</v>
      </c>
      <c r="E259" s="60" t="s">
        <v>33</v>
      </c>
    </row>
    <row r="260" spans="1:5">
      <c r="A260" s="59">
        <v>4800032119</v>
      </c>
      <c r="B260" s="33" t="s">
        <v>304</v>
      </c>
      <c r="C260" s="33" t="s">
        <v>104</v>
      </c>
      <c r="D260" s="33" t="s">
        <v>22</v>
      </c>
      <c r="E260" s="60" t="s">
        <v>10</v>
      </c>
    </row>
    <row r="261" spans="1:5">
      <c r="A261" s="59">
        <v>4800032120</v>
      </c>
      <c r="B261" s="33" t="s">
        <v>305</v>
      </c>
      <c r="C261" s="33" t="s">
        <v>104</v>
      </c>
      <c r="D261" s="33" t="s">
        <v>22</v>
      </c>
      <c r="E261" s="60" t="s">
        <v>10</v>
      </c>
    </row>
    <row r="262" spans="1:5">
      <c r="A262" s="59">
        <v>4800032121</v>
      </c>
      <c r="B262" s="33" t="s">
        <v>306</v>
      </c>
      <c r="C262" s="33" t="s">
        <v>104</v>
      </c>
      <c r="D262" s="33" t="s">
        <v>22</v>
      </c>
      <c r="E262" s="60" t="s">
        <v>10</v>
      </c>
    </row>
    <row r="263" spans="1:5">
      <c r="A263" s="59">
        <v>4800032122</v>
      </c>
      <c r="B263" s="33" t="s">
        <v>307</v>
      </c>
      <c r="C263" s="33" t="s">
        <v>104</v>
      </c>
      <c r="D263" s="33" t="s">
        <v>22</v>
      </c>
      <c r="E263" s="60" t="s">
        <v>10</v>
      </c>
    </row>
    <row r="264" spans="1:5">
      <c r="A264" s="59">
        <v>4800032123</v>
      </c>
      <c r="B264" s="33" t="s">
        <v>308</v>
      </c>
      <c r="C264" s="33" t="s">
        <v>104</v>
      </c>
      <c r="D264" s="33" t="s">
        <v>22</v>
      </c>
      <c r="E264" s="60" t="s">
        <v>10</v>
      </c>
    </row>
    <row r="265" spans="1:5">
      <c r="A265" s="59">
        <v>4800032124</v>
      </c>
      <c r="B265" s="33" t="s">
        <v>309</v>
      </c>
      <c r="C265" s="33" t="s">
        <v>104</v>
      </c>
      <c r="D265" s="33" t="s">
        <v>22</v>
      </c>
      <c r="E265" s="60" t="s">
        <v>10</v>
      </c>
    </row>
    <row r="266" spans="1:5">
      <c r="A266" s="59">
        <v>4800032125</v>
      </c>
      <c r="B266" s="33" t="s">
        <v>310</v>
      </c>
      <c r="C266" s="33" t="s">
        <v>104</v>
      </c>
      <c r="D266" s="33" t="s">
        <v>22</v>
      </c>
      <c r="E266" s="60" t="s">
        <v>10</v>
      </c>
    </row>
    <row r="267" spans="1:5">
      <c r="A267" s="59">
        <v>4800032126</v>
      </c>
      <c r="B267" s="33" t="s">
        <v>311</v>
      </c>
      <c r="C267" s="33" t="s">
        <v>104</v>
      </c>
      <c r="D267" s="33" t="s">
        <v>22</v>
      </c>
      <c r="E267" s="60" t="s">
        <v>10</v>
      </c>
    </row>
    <row r="268" spans="1:5">
      <c r="A268" s="59">
        <v>4800032127</v>
      </c>
      <c r="B268" s="33" t="s">
        <v>312</v>
      </c>
      <c r="C268" s="33" t="s">
        <v>104</v>
      </c>
      <c r="D268" s="33" t="s">
        <v>22</v>
      </c>
      <c r="E268" s="60" t="s">
        <v>10</v>
      </c>
    </row>
    <row r="269" spans="1:5">
      <c r="A269" s="59">
        <v>4800032296</v>
      </c>
      <c r="B269" s="33" t="s">
        <v>313</v>
      </c>
      <c r="C269" s="33" t="s">
        <v>104</v>
      </c>
      <c r="D269" s="33" t="s">
        <v>22</v>
      </c>
      <c r="E269" s="60" t="s">
        <v>10</v>
      </c>
    </row>
    <row r="270" spans="1:5">
      <c r="A270" s="59">
        <v>4800032300</v>
      </c>
      <c r="B270" s="33" t="s">
        <v>314</v>
      </c>
      <c r="C270" s="33" t="s">
        <v>57</v>
      </c>
      <c r="D270" s="33" t="s">
        <v>57</v>
      </c>
      <c r="E270" s="60" t="s">
        <v>33</v>
      </c>
    </row>
    <row r="271" spans="1:5">
      <c r="A271" s="59">
        <v>4800032545</v>
      </c>
      <c r="B271" s="33" t="s">
        <v>315</v>
      </c>
      <c r="C271" s="33" t="s">
        <v>57</v>
      </c>
      <c r="D271" s="33" t="s">
        <v>57</v>
      </c>
      <c r="E271" s="60" t="s">
        <v>33</v>
      </c>
    </row>
    <row r="272" spans="1:5">
      <c r="A272" s="59">
        <v>4800032635</v>
      </c>
      <c r="B272" s="33" t="s">
        <v>316</v>
      </c>
      <c r="C272" s="33" t="s">
        <v>31</v>
      </c>
      <c r="D272" s="33" t="s">
        <v>32</v>
      </c>
      <c r="E272" s="60" t="s">
        <v>33</v>
      </c>
    </row>
    <row r="273" spans="1:5">
      <c r="A273" s="59">
        <v>4800032936</v>
      </c>
      <c r="B273" s="33" t="s">
        <v>267</v>
      </c>
      <c r="C273" s="33" t="s">
        <v>57</v>
      </c>
      <c r="D273" s="33" t="s">
        <v>57</v>
      </c>
      <c r="E273" s="60" t="s">
        <v>33</v>
      </c>
    </row>
    <row r="274" spans="1:5">
      <c r="A274" s="59">
        <v>4800032942</v>
      </c>
      <c r="B274" s="33" t="s">
        <v>317</v>
      </c>
      <c r="C274" s="33" t="s">
        <v>57</v>
      </c>
      <c r="D274" s="33" t="s">
        <v>57</v>
      </c>
      <c r="E274" s="60" t="s">
        <v>33</v>
      </c>
    </row>
    <row r="275" spans="1:5">
      <c r="A275" s="59">
        <v>4800032948</v>
      </c>
      <c r="B275" s="33" t="s">
        <v>317</v>
      </c>
      <c r="C275" s="33" t="s">
        <v>57</v>
      </c>
      <c r="D275" s="33" t="s">
        <v>57</v>
      </c>
      <c r="E275" s="60" t="s">
        <v>33</v>
      </c>
    </row>
    <row r="276" spans="1:5">
      <c r="A276" s="59">
        <v>4800033002</v>
      </c>
      <c r="B276" s="33" t="s">
        <v>318</v>
      </c>
      <c r="C276" s="33" t="s">
        <v>319</v>
      </c>
      <c r="D276" s="33" t="s">
        <v>16</v>
      </c>
      <c r="E276" s="60" t="s">
        <v>17</v>
      </c>
    </row>
    <row r="277" spans="1:5">
      <c r="A277" s="59">
        <v>4800033423</v>
      </c>
      <c r="B277" s="33" t="s">
        <v>320</v>
      </c>
      <c r="C277" s="33" t="s">
        <v>198</v>
      </c>
      <c r="D277" s="33" t="s">
        <v>109</v>
      </c>
      <c r="E277" s="60" t="s">
        <v>10</v>
      </c>
    </row>
    <row r="278" spans="1:5">
      <c r="A278" s="59">
        <v>4800033616</v>
      </c>
      <c r="B278" s="33" t="s">
        <v>321</v>
      </c>
      <c r="C278" s="33" t="s">
        <v>57</v>
      </c>
      <c r="D278" s="33" t="s">
        <v>57</v>
      </c>
      <c r="E278" s="60" t="s">
        <v>33</v>
      </c>
    </row>
    <row r="279" spans="1:5">
      <c r="A279" s="59">
        <v>4800033927</v>
      </c>
      <c r="B279" s="33" t="s">
        <v>322</v>
      </c>
      <c r="C279" s="33" t="s">
        <v>57</v>
      </c>
      <c r="D279" s="33" t="s">
        <v>57</v>
      </c>
      <c r="E279" s="60" t="s">
        <v>33</v>
      </c>
    </row>
    <row r="280" spans="1:5">
      <c r="A280" s="59">
        <v>4800034080</v>
      </c>
      <c r="B280" s="33" t="s">
        <v>323</v>
      </c>
      <c r="C280" s="33" t="s">
        <v>104</v>
      </c>
      <c r="D280" s="33" t="s">
        <v>22</v>
      </c>
      <c r="E280" s="60" t="s">
        <v>10</v>
      </c>
    </row>
    <row r="281" spans="1:5">
      <c r="A281" s="59">
        <v>4800034081</v>
      </c>
      <c r="B281" s="33" t="s">
        <v>324</v>
      </c>
      <c r="C281" s="33" t="s">
        <v>104</v>
      </c>
      <c r="D281" s="33" t="s">
        <v>22</v>
      </c>
      <c r="E281" s="60" t="s">
        <v>10</v>
      </c>
    </row>
    <row r="282" spans="1:5">
      <c r="A282" s="59">
        <v>4800034083</v>
      </c>
      <c r="B282" s="33" t="s">
        <v>325</v>
      </c>
      <c r="C282" s="33" t="s">
        <v>104</v>
      </c>
      <c r="D282" s="33" t="s">
        <v>22</v>
      </c>
      <c r="E282" s="60" t="s">
        <v>10</v>
      </c>
    </row>
    <row r="283" spans="1:5">
      <c r="A283" s="59">
        <v>4800034084</v>
      </c>
      <c r="B283" s="33" t="s">
        <v>326</v>
      </c>
      <c r="C283" s="33" t="s">
        <v>104</v>
      </c>
      <c r="D283" s="33" t="s">
        <v>22</v>
      </c>
      <c r="E283" s="60" t="s">
        <v>10</v>
      </c>
    </row>
    <row r="284" spans="1:5">
      <c r="A284" s="59">
        <v>4800034093</v>
      </c>
      <c r="B284" s="33" t="s">
        <v>327</v>
      </c>
      <c r="C284" s="33" t="s">
        <v>104</v>
      </c>
      <c r="D284" s="33" t="s">
        <v>22</v>
      </c>
      <c r="E284" s="60" t="s">
        <v>10</v>
      </c>
    </row>
    <row r="285" spans="1:5">
      <c r="A285" s="59">
        <v>4800034169</v>
      </c>
      <c r="B285" s="33" t="s">
        <v>328</v>
      </c>
      <c r="C285" s="33" t="s">
        <v>104</v>
      </c>
      <c r="D285" s="33" t="s">
        <v>22</v>
      </c>
      <c r="E285" s="60" t="s">
        <v>10</v>
      </c>
    </row>
    <row r="286" spans="1:5">
      <c r="A286" s="59">
        <v>4800034172</v>
      </c>
      <c r="B286" s="33" t="s">
        <v>329</v>
      </c>
      <c r="C286" s="33" t="s">
        <v>104</v>
      </c>
      <c r="D286" s="33" t="s">
        <v>22</v>
      </c>
      <c r="E286" s="60" t="s">
        <v>10</v>
      </c>
    </row>
    <row r="287" spans="1:5">
      <c r="A287" s="59">
        <v>4800034174</v>
      </c>
      <c r="B287" s="33" t="s">
        <v>330</v>
      </c>
      <c r="C287" s="33" t="s">
        <v>104</v>
      </c>
      <c r="D287" s="33" t="s">
        <v>22</v>
      </c>
      <c r="E287" s="60" t="s">
        <v>10</v>
      </c>
    </row>
    <row r="288" spans="1:5">
      <c r="A288" s="59">
        <v>4800034176</v>
      </c>
      <c r="B288" s="33" t="s">
        <v>331</v>
      </c>
      <c r="C288" s="33" t="s">
        <v>104</v>
      </c>
      <c r="D288" s="33" t="s">
        <v>22</v>
      </c>
      <c r="E288" s="60" t="s">
        <v>10</v>
      </c>
    </row>
    <row r="289" spans="1:5">
      <c r="A289" s="59">
        <v>4800034177</v>
      </c>
      <c r="B289" s="33" t="s">
        <v>226</v>
      </c>
      <c r="C289" s="33" t="s">
        <v>149</v>
      </c>
      <c r="D289" s="33" t="s">
        <v>109</v>
      </c>
      <c r="E289" s="60" t="s">
        <v>10</v>
      </c>
    </row>
    <row r="290" spans="1:5">
      <c r="A290" s="59">
        <v>4800034178</v>
      </c>
      <c r="B290" s="33" t="s">
        <v>332</v>
      </c>
      <c r="C290" s="33" t="s">
        <v>104</v>
      </c>
      <c r="D290" s="33" t="s">
        <v>22</v>
      </c>
      <c r="E290" s="60" t="s">
        <v>10</v>
      </c>
    </row>
    <row r="291" spans="1:5">
      <c r="A291" s="59">
        <v>4800034179</v>
      </c>
      <c r="B291" s="33" t="s">
        <v>333</v>
      </c>
      <c r="C291" s="33" t="s">
        <v>104</v>
      </c>
      <c r="D291" s="33" t="s">
        <v>22</v>
      </c>
      <c r="E291" s="60" t="s">
        <v>10</v>
      </c>
    </row>
    <row r="292" spans="1:5">
      <c r="A292" s="59">
        <v>4800034180</v>
      </c>
      <c r="B292" s="33" t="s">
        <v>334</v>
      </c>
      <c r="C292" s="33" t="s">
        <v>104</v>
      </c>
      <c r="D292" s="33" t="s">
        <v>22</v>
      </c>
      <c r="E292" s="60" t="s">
        <v>10</v>
      </c>
    </row>
    <row r="293" spans="1:5">
      <c r="A293" s="59">
        <v>4800034181</v>
      </c>
      <c r="B293" s="33" t="s">
        <v>335</v>
      </c>
      <c r="C293" s="33" t="s">
        <v>104</v>
      </c>
      <c r="D293" s="33" t="s">
        <v>22</v>
      </c>
      <c r="E293" s="60" t="s">
        <v>10</v>
      </c>
    </row>
    <row r="294" spans="1:5">
      <c r="A294" s="59">
        <v>4800034182</v>
      </c>
      <c r="B294" s="33" t="s">
        <v>336</v>
      </c>
      <c r="C294" s="33" t="s">
        <v>104</v>
      </c>
      <c r="D294" s="33" t="s">
        <v>22</v>
      </c>
      <c r="E294" s="60" t="s">
        <v>10</v>
      </c>
    </row>
    <row r="295" spans="1:5">
      <c r="A295" s="59">
        <v>4800034183</v>
      </c>
      <c r="B295" s="33" t="s">
        <v>337</v>
      </c>
      <c r="C295" s="33" t="s">
        <v>104</v>
      </c>
      <c r="D295" s="33" t="s">
        <v>22</v>
      </c>
      <c r="E295" s="60" t="s">
        <v>10</v>
      </c>
    </row>
    <row r="296" spans="1:5">
      <c r="A296" s="59">
        <v>4800034184</v>
      </c>
      <c r="B296" s="33" t="s">
        <v>338</v>
      </c>
      <c r="C296" s="33" t="s">
        <v>104</v>
      </c>
      <c r="D296" s="33" t="s">
        <v>22</v>
      </c>
      <c r="E296" s="60" t="s">
        <v>10</v>
      </c>
    </row>
    <row r="297" spans="1:5">
      <c r="A297" s="59">
        <v>4800034185</v>
      </c>
      <c r="B297" s="33" t="s">
        <v>339</v>
      </c>
      <c r="C297" s="33" t="s">
        <v>104</v>
      </c>
      <c r="D297" s="33" t="s">
        <v>22</v>
      </c>
      <c r="E297" s="60" t="s">
        <v>10</v>
      </c>
    </row>
    <row r="298" spans="1:5">
      <c r="A298" s="59">
        <v>4800034186</v>
      </c>
      <c r="B298" s="33" t="s">
        <v>340</v>
      </c>
      <c r="C298" s="33" t="s">
        <v>104</v>
      </c>
      <c r="D298" s="33" t="s">
        <v>22</v>
      </c>
      <c r="E298" s="60" t="s">
        <v>10</v>
      </c>
    </row>
    <row r="299" spans="1:5">
      <c r="A299" s="59">
        <v>4800034189</v>
      </c>
      <c r="B299" s="33" t="s">
        <v>341</v>
      </c>
      <c r="C299" s="33" t="s">
        <v>104</v>
      </c>
      <c r="D299" s="33" t="s">
        <v>22</v>
      </c>
      <c r="E299" s="60" t="s">
        <v>10</v>
      </c>
    </row>
    <row r="300" spans="1:5">
      <c r="A300" s="59">
        <v>4800034190</v>
      </c>
      <c r="B300" s="33" t="s">
        <v>342</v>
      </c>
      <c r="C300" s="33" t="s">
        <v>104</v>
      </c>
      <c r="D300" s="33" t="s">
        <v>22</v>
      </c>
      <c r="E300" s="60" t="s">
        <v>10</v>
      </c>
    </row>
    <row r="301" spans="1:5">
      <c r="A301" s="59">
        <v>4800034191</v>
      </c>
      <c r="B301" s="33" t="s">
        <v>343</v>
      </c>
      <c r="C301" s="33" t="s">
        <v>104</v>
      </c>
      <c r="D301" s="33" t="s">
        <v>22</v>
      </c>
      <c r="E301" s="60" t="s">
        <v>10</v>
      </c>
    </row>
    <row r="302" spans="1:5">
      <c r="A302" s="59">
        <v>4800034192</v>
      </c>
      <c r="B302" s="33" t="s">
        <v>344</v>
      </c>
      <c r="C302" s="33" t="s">
        <v>104</v>
      </c>
      <c r="D302" s="33" t="s">
        <v>22</v>
      </c>
      <c r="E302" s="60" t="s">
        <v>10</v>
      </c>
    </row>
    <row r="303" spans="1:5">
      <c r="A303" s="59">
        <v>4800034193</v>
      </c>
      <c r="B303" s="33" t="s">
        <v>345</v>
      </c>
      <c r="C303" s="33" t="s">
        <v>104</v>
      </c>
      <c r="D303" s="33" t="s">
        <v>22</v>
      </c>
      <c r="E303" s="60" t="s">
        <v>10</v>
      </c>
    </row>
    <row r="304" spans="1:5">
      <c r="A304" s="59">
        <v>4800034194</v>
      </c>
      <c r="B304" s="33" t="s">
        <v>346</v>
      </c>
      <c r="C304" s="33" t="s">
        <v>104</v>
      </c>
      <c r="D304" s="33" t="s">
        <v>22</v>
      </c>
      <c r="E304" s="60" t="s">
        <v>10</v>
      </c>
    </row>
    <row r="305" spans="1:5">
      <c r="A305" s="59">
        <v>4800034195</v>
      </c>
      <c r="B305" s="33" t="s">
        <v>347</v>
      </c>
      <c r="C305" s="33" t="s">
        <v>104</v>
      </c>
      <c r="D305" s="33" t="s">
        <v>22</v>
      </c>
      <c r="E305" s="60" t="s">
        <v>10</v>
      </c>
    </row>
    <row r="306" spans="1:5">
      <c r="A306" s="59">
        <v>4800034196</v>
      </c>
      <c r="B306" s="33" t="s">
        <v>348</v>
      </c>
      <c r="C306" s="33" t="s">
        <v>104</v>
      </c>
      <c r="D306" s="33" t="s">
        <v>22</v>
      </c>
      <c r="E306" s="60" t="s">
        <v>10</v>
      </c>
    </row>
    <row r="307" spans="1:5">
      <c r="A307" s="59">
        <v>4800034197</v>
      </c>
      <c r="B307" s="33" t="s">
        <v>349</v>
      </c>
      <c r="C307" s="33" t="s">
        <v>104</v>
      </c>
      <c r="D307" s="33" t="s">
        <v>22</v>
      </c>
      <c r="E307" s="60" t="s">
        <v>10</v>
      </c>
    </row>
    <row r="308" spans="1:5">
      <c r="A308" s="59">
        <v>4800034198</v>
      </c>
      <c r="B308" s="33" t="s">
        <v>350</v>
      </c>
      <c r="C308" s="33" t="s">
        <v>104</v>
      </c>
      <c r="D308" s="33" t="s">
        <v>22</v>
      </c>
      <c r="E308" s="60" t="s">
        <v>10</v>
      </c>
    </row>
    <row r="309" spans="1:5">
      <c r="A309" s="59">
        <v>4800034199</v>
      </c>
      <c r="B309" s="33" t="s">
        <v>351</v>
      </c>
      <c r="C309" s="33" t="s">
        <v>104</v>
      </c>
      <c r="D309" s="33" t="s">
        <v>22</v>
      </c>
      <c r="E309" s="60" t="s">
        <v>10</v>
      </c>
    </row>
    <row r="310" spans="1:5">
      <c r="A310" s="59">
        <v>4800034200</v>
      </c>
      <c r="B310" s="33" t="s">
        <v>352</v>
      </c>
      <c r="C310" s="33" t="s">
        <v>104</v>
      </c>
      <c r="D310" s="33" t="s">
        <v>22</v>
      </c>
      <c r="E310" s="60" t="s">
        <v>10</v>
      </c>
    </row>
    <row r="311" spans="1:5">
      <c r="A311" s="59">
        <v>4800034201</v>
      </c>
      <c r="B311" s="33" t="s">
        <v>353</v>
      </c>
      <c r="C311" s="33" t="s">
        <v>104</v>
      </c>
      <c r="D311" s="33" t="s">
        <v>22</v>
      </c>
      <c r="E311" s="60" t="s">
        <v>10</v>
      </c>
    </row>
    <row r="312" spans="1:5">
      <c r="A312" s="59">
        <v>4800034202</v>
      </c>
      <c r="B312" s="33" t="s">
        <v>354</v>
      </c>
      <c r="C312" s="33" t="s">
        <v>104</v>
      </c>
      <c r="D312" s="33" t="s">
        <v>22</v>
      </c>
      <c r="E312" s="60" t="s">
        <v>10</v>
      </c>
    </row>
    <row r="313" spans="1:5">
      <c r="A313" s="59">
        <v>4800034203</v>
      </c>
      <c r="B313" s="33" t="s">
        <v>355</v>
      </c>
      <c r="C313" s="33" t="s">
        <v>104</v>
      </c>
      <c r="D313" s="33" t="s">
        <v>22</v>
      </c>
      <c r="E313" s="60" t="s">
        <v>10</v>
      </c>
    </row>
    <row r="314" spans="1:5">
      <c r="A314" s="59">
        <v>4800034204</v>
      </c>
      <c r="B314" s="33" t="s">
        <v>356</v>
      </c>
      <c r="C314" s="33" t="s">
        <v>104</v>
      </c>
      <c r="D314" s="33" t="s">
        <v>22</v>
      </c>
      <c r="E314" s="60" t="s">
        <v>10</v>
      </c>
    </row>
    <row r="315" spans="1:5">
      <c r="A315" s="59">
        <v>4800034206</v>
      </c>
      <c r="B315" s="33" t="s">
        <v>357</v>
      </c>
      <c r="C315" s="33" t="s">
        <v>104</v>
      </c>
      <c r="D315" s="33" t="s">
        <v>22</v>
      </c>
      <c r="E315" s="60" t="s">
        <v>10</v>
      </c>
    </row>
    <row r="316" spans="1:5">
      <c r="A316" s="59">
        <v>4800034207</v>
      </c>
      <c r="B316" s="33" t="s">
        <v>358</v>
      </c>
      <c r="C316" s="33" t="s">
        <v>104</v>
      </c>
      <c r="D316" s="33" t="s">
        <v>22</v>
      </c>
      <c r="E316" s="60" t="s">
        <v>10</v>
      </c>
    </row>
    <row r="317" spans="1:5">
      <c r="A317" s="59">
        <v>4800034209</v>
      </c>
      <c r="B317" s="33" t="s">
        <v>359</v>
      </c>
      <c r="C317" s="33" t="s">
        <v>104</v>
      </c>
      <c r="D317" s="33" t="s">
        <v>22</v>
      </c>
      <c r="E317" s="60" t="s">
        <v>10</v>
      </c>
    </row>
    <row r="318" spans="1:5">
      <c r="A318" s="59">
        <v>4800034294</v>
      </c>
      <c r="B318" s="33" t="s">
        <v>360</v>
      </c>
      <c r="C318" s="33" t="s">
        <v>104</v>
      </c>
      <c r="D318" s="33" t="s">
        <v>22</v>
      </c>
      <c r="E318" s="60" t="s">
        <v>10</v>
      </c>
    </row>
    <row r="319" spans="1:5">
      <c r="A319" s="59">
        <v>4800034296</v>
      </c>
      <c r="B319" s="33" t="s">
        <v>361</v>
      </c>
      <c r="C319" s="33" t="s">
        <v>104</v>
      </c>
      <c r="D319" s="33" t="s">
        <v>22</v>
      </c>
      <c r="E319" s="60" t="s">
        <v>10</v>
      </c>
    </row>
    <row r="320" spans="1:5">
      <c r="A320" s="59">
        <v>4800034297</v>
      </c>
      <c r="B320" s="33" t="s">
        <v>362</v>
      </c>
      <c r="C320" s="33" t="s">
        <v>104</v>
      </c>
      <c r="D320" s="33" t="s">
        <v>22</v>
      </c>
      <c r="E320" s="60" t="s">
        <v>10</v>
      </c>
    </row>
    <row r="321" spans="1:5">
      <c r="A321" s="59">
        <v>4800034322</v>
      </c>
      <c r="B321" s="33" t="s">
        <v>255</v>
      </c>
      <c r="C321" s="33" t="s">
        <v>104</v>
      </c>
      <c r="D321" s="33" t="s">
        <v>22</v>
      </c>
      <c r="E321" s="60" t="s">
        <v>10</v>
      </c>
    </row>
    <row r="322" spans="1:5">
      <c r="A322" s="59">
        <v>4800034324</v>
      </c>
      <c r="B322" s="33" t="s">
        <v>363</v>
      </c>
      <c r="C322" s="33" t="s">
        <v>104</v>
      </c>
      <c r="D322" s="33" t="s">
        <v>22</v>
      </c>
      <c r="E322" s="60" t="s">
        <v>10</v>
      </c>
    </row>
    <row r="323" spans="1:5">
      <c r="A323" s="59">
        <v>4800034325</v>
      </c>
      <c r="B323" s="33" t="s">
        <v>364</v>
      </c>
      <c r="C323" s="33" t="s">
        <v>104</v>
      </c>
      <c r="D323" s="33" t="s">
        <v>22</v>
      </c>
      <c r="E323" s="60" t="s">
        <v>10</v>
      </c>
    </row>
    <row r="324" spans="1:5">
      <c r="A324" s="59">
        <v>4800034352</v>
      </c>
      <c r="B324" s="33" t="s">
        <v>365</v>
      </c>
      <c r="C324" s="33" t="s">
        <v>104</v>
      </c>
      <c r="D324" s="33" t="s">
        <v>22</v>
      </c>
      <c r="E324" s="60" t="s">
        <v>10</v>
      </c>
    </row>
    <row r="325" spans="1:5">
      <c r="A325" s="59">
        <v>4800034376</v>
      </c>
      <c r="B325" s="33" t="s">
        <v>366</v>
      </c>
      <c r="C325" s="33" t="s">
        <v>104</v>
      </c>
      <c r="D325" s="33" t="s">
        <v>22</v>
      </c>
      <c r="E325" s="60" t="s">
        <v>10</v>
      </c>
    </row>
    <row r="326" spans="1:5">
      <c r="A326" s="59">
        <v>4800034377</v>
      </c>
      <c r="B326" s="33" t="s">
        <v>367</v>
      </c>
      <c r="C326" s="33" t="s">
        <v>104</v>
      </c>
      <c r="D326" s="33" t="s">
        <v>22</v>
      </c>
      <c r="E326" s="60" t="s">
        <v>10</v>
      </c>
    </row>
    <row r="327" spans="1:5">
      <c r="A327" s="59">
        <v>4800034379</v>
      </c>
      <c r="B327" s="33" t="s">
        <v>368</v>
      </c>
      <c r="C327" s="33" t="s">
        <v>104</v>
      </c>
      <c r="D327" s="33" t="s">
        <v>22</v>
      </c>
      <c r="E327" s="60" t="s">
        <v>10</v>
      </c>
    </row>
    <row r="328" spans="1:5">
      <c r="A328" s="59">
        <v>4800034380</v>
      </c>
      <c r="B328" s="33" t="s">
        <v>369</v>
      </c>
      <c r="C328" s="33" t="s">
        <v>104</v>
      </c>
      <c r="D328" s="33" t="s">
        <v>22</v>
      </c>
      <c r="E328" s="60" t="s">
        <v>10</v>
      </c>
    </row>
    <row r="329" spans="1:5">
      <c r="A329" s="59">
        <v>4800034382</v>
      </c>
      <c r="B329" s="33" t="s">
        <v>370</v>
      </c>
      <c r="C329" s="33" t="s">
        <v>104</v>
      </c>
      <c r="D329" s="33" t="s">
        <v>22</v>
      </c>
      <c r="E329" s="60" t="s">
        <v>10</v>
      </c>
    </row>
    <row r="330" spans="1:5">
      <c r="A330" s="59">
        <v>4800034383</v>
      </c>
      <c r="B330" s="33" t="s">
        <v>371</v>
      </c>
      <c r="C330" s="33" t="s">
        <v>104</v>
      </c>
      <c r="D330" s="33" t="s">
        <v>22</v>
      </c>
      <c r="E330" s="60" t="s">
        <v>10</v>
      </c>
    </row>
    <row r="331" spans="1:5">
      <c r="A331" s="59">
        <v>4800034384</v>
      </c>
      <c r="B331" s="33" t="s">
        <v>372</v>
      </c>
      <c r="C331" s="33" t="s">
        <v>104</v>
      </c>
      <c r="D331" s="33" t="s">
        <v>22</v>
      </c>
      <c r="E331" s="60" t="s">
        <v>10</v>
      </c>
    </row>
    <row r="332" spans="1:5">
      <c r="A332" s="59">
        <v>4800034385</v>
      </c>
      <c r="B332" s="33" t="s">
        <v>373</v>
      </c>
      <c r="C332" s="33" t="s">
        <v>104</v>
      </c>
      <c r="D332" s="33" t="s">
        <v>22</v>
      </c>
      <c r="E332" s="60" t="s">
        <v>10</v>
      </c>
    </row>
    <row r="333" spans="1:5">
      <c r="A333" s="59">
        <v>4800034387</v>
      </c>
      <c r="B333" s="33" t="s">
        <v>374</v>
      </c>
      <c r="C333" s="33" t="s">
        <v>104</v>
      </c>
      <c r="D333" s="33" t="s">
        <v>22</v>
      </c>
      <c r="E333" s="60" t="s">
        <v>10</v>
      </c>
    </row>
    <row r="334" spans="1:5">
      <c r="A334" s="59">
        <v>4800034389</v>
      </c>
      <c r="B334" s="33" t="s">
        <v>375</v>
      </c>
      <c r="C334" s="33" t="s">
        <v>104</v>
      </c>
      <c r="D334" s="33" t="s">
        <v>22</v>
      </c>
      <c r="E334" s="60" t="s">
        <v>10</v>
      </c>
    </row>
    <row r="335" spans="1:5">
      <c r="A335" s="59">
        <v>4800034390</v>
      </c>
      <c r="B335" s="33" t="s">
        <v>376</v>
      </c>
      <c r="C335" s="33" t="s">
        <v>104</v>
      </c>
      <c r="D335" s="33" t="s">
        <v>22</v>
      </c>
      <c r="E335" s="60" t="s">
        <v>10</v>
      </c>
    </row>
    <row r="336" spans="1:5">
      <c r="A336" s="59">
        <v>4800034398</v>
      </c>
      <c r="B336" s="33" t="s">
        <v>377</v>
      </c>
      <c r="C336" s="33" t="s">
        <v>104</v>
      </c>
      <c r="D336" s="33" t="s">
        <v>22</v>
      </c>
      <c r="E336" s="60" t="s">
        <v>10</v>
      </c>
    </row>
    <row r="337" spans="1:5">
      <c r="A337" s="59">
        <v>4800034404</v>
      </c>
      <c r="B337" s="33" t="s">
        <v>378</v>
      </c>
      <c r="C337" s="33" t="s">
        <v>104</v>
      </c>
      <c r="D337" s="33" t="s">
        <v>22</v>
      </c>
      <c r="E337" s="60" t="s">
        <v>10</v>
      </c>
    </row>
    <row r="338" spans="1:5">
      <c r="A338" s="59">
        <v>4800034407</v>
      </c>
      <c r="B338" s="33" t="s">
        <v>379</v>
      </c>
      <c r="C338" s="33" t="s">
        <v>104</v>
      </c>
      <c r="D338" s="33" t="s">
        <v>22</v>
      </c>
      <c r="E338" s="60" t="s">
        <v>10</v>
      </c>
    </row>
    <row r="339" spans="1:5">
      <c r="A339" s="59">
        <v>4800034408</v>
      </c>
      <c r="B339" s="33" t="s">
        <v>380</v>
      </c>
      <c r="C339" s="33" t="s">
        <v>104</v>
      </c>
      <c r="D339" s="33" t="s">
        <v>22</v>
      </c>
      <c r="E339" s="60" t="s">
        <v>10</v>
      </c>
    </row>
    <row r="340" spans="1:5">
      <c r="A340" s="59">
        <v>4800034409</v>
      </c>
      <c r="B340" s="33" t="s">
        <v>381</v>
      </c>
      <c r="C340" s="33" t="s">
        <v>104</v>
      </c>
      <c r="D340" s="33" t="s">
        <v>22</v>
      </c>
      <c r="E340" s="60" t="s">
        <v>10</v>
      </c>
    </row>
    <row r="341" spans="1:5">
      <c r="A341" s="59">
        <v>4800034466</v>
      </c>
      <c r="B341" s="33" t="s">
        <v>382</v>
      </c>
      <c r="C341" s="33" t="s">
        <v>104</v>
      </c>
      <c r="D341" s="33" t="s">
        <v>22</v>
      </c>
      <c r="E341" s="60" t="s">
        <v>10</v>
      </c>
    </row>
    <row r="342" spans="1:5">
      <c r="A342" s="59">
        <v>4800034467</v>
      </c>
      <c r="B342" s="33" t="s">
        <v>383</v>
      </c>
      <c r="C342" s="33" t="s">
        <v>104</v>
      </c>
      <c r="D342" s="33" t="s">
        <v>22</v>
      </c>
      <c r="E342" s="60" t="s">
        <v>10</v>
      </c>
    </row>
    <row r="343" spans="1:5">
      <c r="A343" s="59">
        <v>4800034468</v>
      </c>
      <c r="B343" s="33" t="s">
        <v>384</v>
      </c>
      <c r="C343" s="33" t="s">
        <v>104</v>
      </c>
      <c r="D343" s="33" t="s">
        <v>22</v>
      </c>
      <c r="E343" s="60" t="s">
        <v>10</v>
      </c>
    </row>
    <row r="344" spans="1:5">
      <c r="A344" s="59">
        <v>4800034470</v>
      </c>
      <c r="B344" s="33" t="s">
        <v>385</v>
      </c>
      <c r="C344" s="33" t="s">
        <v>104</v>
      </c>
      <c r="D344" s="33" t="s">
        <v>22</v>
      </c>
      <c r="E344" s="60" t="s">
        <v>10</v>
      </c>
    </row>
    <row r="345" spans="1:5">
      <c r="A345" s="59">
        <v>4800034482</v>
      </c>
      <c r="B345" s="33" t="s">
        <v>386</v>
      </c>
      <c r="C345" s="33" t="s">
        <v>104</v>
      </c>
      <c r="D345" s="33" t="s">
        <v>22</v>
      </c>
      <c r="E345" s="60" t="s">
        <v>10</v>
      </c>
    </row>
    <row r="346" spans="1:5">
      <c r="A346" s="59">
        <v>4800034485</v>
      </c>
      <c r="B346" s="33" t="s">
        <v>387</v>
      </c>
      <c r="C346" s="33" t="s">
        <v>104</v>
      </c>
      <c r="D346" s="33" t="s">
        <v>22</v>
      </c>
      <c r="E346" s="60" t="s">
        <v>10</v>
      </c>
    </row>
    <row r="347" spans="1:5">
      <c r="A347" s="59">
        <v>4800034520</v>
      </c>
      <c r="B347" s="33" t="s">
        <v>388</v>
      </c>
      <c r="C347" s="33" t="s">
        <v>95</v>
      </c>
      <c r="D347" s="33" t="s">
        <v>95</v>
      </c>
      <c r="E347" s="60" t="s">
        <v>43</v>
      </c>
    </row>
    <row r="348" spans="1:5">
      <c r="A348" s="59">
        <v>4800034525</v>
      </c>
      <c r="B348" s="33" t="s">
        <v>389</v>
      </c>
      <c r="C348" s="33" t="s">
        <v>82</v>
      </c>
      <c r="D348" s="33" t="s">
        <v>83</v>
      </c>
      <c r="E348" s="60" t="s">
        <v>17</v>
      </c>
    </row>
    <row r="349" spans="1:5">
      <c r="A349" s="59">
        <v>4800034659</v>
      </c>
      <c r="B349" s="33" t="s">
        <v>390</v>
      </c>
      <c r="C349" s="33" t="s">
        <v>104</v>
      </c>
      <c r="D349" s="33" t="s">
        <v>22</v>
      </c>
      <c r="E349" s="60" t="s">
        <v>10</v>
      </c>
    </row>
    <row r="350" spans="1:5">
      <c r="A350" s="59">
        <v>4800034660</v>
      </c>
      <c r="B350" s="33" t="s">
        <v>391</v>
      </c>
      <c r="C350" s="33" t="s">
        <v>104</v>
      </c>
      <c r="D350" s="33" t="s">
        <v>22</v>
      </c>
      <c r="E350" s="60" t="s">
        <v>10</v>
      </c>
    </row>
    <row r="351" spans="1:5">
      <c r="A351" s="59">
        <v>4800034661</v>
      </c>
      <c r="B351" s="33" t="s">
        <v>392</v>
      </c>
      <c r="C351" s="33" t="s">
        <v>104</v>
      </c>
      <c r="D351" s="33" t="s">
        <v>22</v>
      </c>
      <c r="E351" s="60" t="s">
        <v>10</v>
      </c>
    </row>
    <row r="352" spans="1:5">
      <c r="A352" s="59">
        <v>4800034662</v>
      </c>
      <c r="B352" s="33" t="s">
        <v>393</v>
      </c>
      <c r="C352" s="33" t="s">
        <v>104</v>
      </c>
      <c r="D352" s="33" t="s">
        <v>22</v>
      </c>
      <c r="E352" s="60" t="s">
        <v>10</v>
      </c>
    </row>
    <row r="353" spans="1:5">
      <c r="A353" s="59">
        <v>4800034663</v>
      </c>
      <c r="B353" s="33" t="s">
        <v>394</v>
      </c>
      <c r="C353" s="33" t="s">
        <v>104</v>
      </c>
      <c r="D353" s="33" t="s">
        <v>22</v>
      </c>
      <c r="E353" s="60" t="s">
        <v>10</v>
      </c>
    </row>
    <row r="354" spans="1:5">
      <c r="A354" s="59">
        <v>4800034664</v>
      </c>
      <c r="B354" s="33" t="s">
        <v>395</v>
      </c>
      <c r="C354" s="33" t="s">
        <v>104</v>
      </c>
      <c r="D354" s="33" t="s">
        <v>22</v>
      </c>
      <c r="E354" s="60" t="s">
        <v>10</v>
      </c>
    </row>
    <row r="355" spans="1:5">
      <c r="A355" s="59">
        <v>4800034665</v>
      </c>
      <c r="B355" s="33" t="s">
        <v>396</v>
      </c>
      <c r="C355" s="33" t="s">
        <v>104</v>
      </c>
      <c r="D355" s="33" t="s">
        <v>22</v>
      </c>
      <c r="E355" s="60" t="s">
        <v>10</v>
      </c>
    </row>
    <row r="356" spans="1:5">
      <c r="A356" s="59">
        <v>4800034666</v>
      </c>
      <c r="B356" s="33" t="s">
        <v>397</v>
      </c>
      <c r="C356" s="33" t="s">
        <v>104</v>
      </c>
      <c r="D356" s="33" t="s">
        <v>22</v>
      </c>
      <c r="E356" s="60" t="s">
        <v>10</v>
      </c>
    </row>
    <row r="357" spans="1:5">
      <c r="A357" s="59">
        <v>4800034668</v>
      </c>
      <c r="B357" s="33" t="s">
        <v>398</v>
      </c>
      <c r="C357" s="33" t="s">
        <v>104</v>
      </c>
      <c r="D357" s="33" t="s">
        <v>22</v>
      </c>
      <c r="E357" s="60" t="s">
        <v>10</v>
      </c>
    </row>
    <row r="358" spans="1:5">
      <c r="A358" s="59">
        <v>4800034670</v>
      </c>
      <c r="B358" s="33" t="s">
        <v>399</v>
      </c>
      <c r="C358" s="33" t="s">
        <v>108</v>
      </c>
      <c r="D358" s="33" t="s">
        <v>109</v>
      </c>
      <c r="E358" s="60" t="s">
        <v>10</v>
      </c>
    </row>
    <row r="359" spans="1:5">
      <c r="A359" s="59">
        <v>4800034671</v>
      </c>
      <c r="B359" s="33" t="s">
        <v>400</v>
      </c>
      <c r="C359" s="33" t="s">
        <v>104</v>
      </c>
      <c r="D359" s="33" t="s">
        <v>22</v>
      </c>
      <c r="E359" s="60" t="s">
        <v>10</v>
      </c>
    </row>
    <row r="360" spans="1:5">
      <c r="A360" s="59">
        <v>4800034672</v>
      </c>
      <c r="B360" s="33" t="s">
        <v>401</v>
      </c>
      <c r="C360" s="33" t="s">
        <v>104</v>
      </c>
      <c r="D360" s="33" t="s">
        <v>22</v>
      </c>
      <c r="E360" s="60" t="s">
        <v>10</v>
      </c>
    </row>
    <row r="361" spans="1:5">
      <c r="A361" s="59">
        <v>4800034957</v>
      </c>
      <c r="B361" s="33" t="s">
        <v>402</v>
      </c>
      <c r="C361" s="33" t="s">
        <v>104</v>
      </c>
      <c r="D361" s="33" t="s">
        <v>22</v>
      </c>
      <c r="E361" s="60" t="s">
        <v>10</v>
      </c>
    </row>
    <row r="362" spans="1:5">
      <c r="A362" s="59">
        <v>4800035172</v>
      </c>
      <c r="B362" s="33" t="s">
        <v>403</v>
      </c>
      <c r="C362" s="33" t="s">
        <v>104</v>
      </c>
      <c r="D362" s="33" t="s">
        <v>22</v>
      </c>
      <c r="E362" s="60" t="s">
        <v>10</v>
      </c>
    </row>
    <row r="363" spans="1:5">
      <c r="A363" s="59">
        <v>4800035174</v>
      </c>
      <c r="B363" s="33" t="s">
        <v>404</v>
      </c>
      <c r="C363" s="33" t="s">
        <v>104</v>
      </c>
      <c r="D363" s="33" t="s">
        <v>22</v>
      </c>
      <c r="E363" s="60" t="s">
        <v>10</v>
      </c>
    </row>
    <row r="364" spans="1:5">
      <c r="A364" s="59">
        <v>4800035193</v>
      </c>
      <c r="B364" s="33" t="s">
        <v>405</v>
      </c>
      <c r="C364" s="33" t="s">
        <v>104</v>
      </c>
      <c r="D364" s="33" t="s">
        <v>22</v>
      </c>
      <c r="E364" s="60" t="s">
        <v>10</v>
      </c>
    </row>
    <row r="365" spans="1:5">
      <c r="A365" s="59">
        <v>4800035194</v>
      </c>
      <c r="B365" s="33" t="s">
        <v>406</v>
      </c>
      <c r="C365" s="33" t="s">
        <v>104</v>
      </c>
      <c r="D365" s="33" t="s">
        <v>22</v>
      </c>
      <c r="E365" s="60" t="s">
        <v>10</v>
      </c>
    </row>
    <row r="366" spans="1:5">
      <c r="A366" s="59">
        <v>4800035195</v>
      </c>
      <c r="B366" s="33" t="s">
        <v>407</v>
      </c>
      <c r="C366" s="33" t="s">
        <v>104</v>
      </c>
      <c r="D366" s="33" t="s">
        <v>22</v>
      </c>
      <c r="E366" s="60" t="s">
        <v>10</v>
      </c>
    </row>
    <row r="367" spans="1:5">
      <c r="A367" s="59">
        <v>4800035206</v>
      </c>
      <c r="B367" s="33" t="s">
        <v>408</v>
      </c>
      <c r="C367" s="33" t="s">
        <v>104</v>
      </c>
      <c r="D367" s="33" t="s">
        <v>22</v>
      </c>
      <c r="E367" s="60" t="s">
        <v>10</v>
      </c>
    </row>
    <row r="368" spans="1:5">
      <c r="A368" s="59">
        <v>4800035210</v>
      </c>
      <c r="B368" s="33" t="s">
        <v>409</v>
      </c>
      <c r="C368" s="33" t="s">
        <v>104</v>
      </c>
      <c r="D368" s="33" t="s">
        <v>22</v>
      </c>
      <c r="E368" s="60" t="s">
        <v>10</v>
      </c>
    </row>
    <row r="369" spans="1:5">
      <c r="A369" s="59">
        <v>4800035211</v>
      </c>
      <c r="B369" s="33" t="s">
        <v>410</v>
      </c>
      <c r="C369" s="33" t="s">
        <v>104</v>
      </c>
      <c r="D369" s="33" t="s">
        <v>22</v>
      </c>
      <c r="E369" s="60" t="s">
        <v>10</v>
      </c>
    </row>
    <row r="370" spans="1:5">
      <c r="A370" s="59">
        <v>4800035213</v>
      </c>
      <c r="B370" s="33" t="s">
        <v>411</v>
      </c>
      <c r="C370" s="33" t="s">
        <v>104</v>
      </c>
      <c r="D370" s="33" t="s">
        <v>22</v>
      </c>
      <c r="E370" s="60" t="s">
        <v>10</v>
      </c>
    </row>
    <row r="371" spans="1:5">
      <c r="A371" s="59">
        <v>4800035228</v>
      </c>
      <c r="B371" s="33" t="s">
        <v>412</v>
      </c>
      <c r="C371" s="33" t="s">
        <v>104</v>
      </c>
      <c r="D371" s="33" t="s">
        <v>22</v>
      </c>
      <c r="E371" s="60" t="s">
        <v>10</v>
      </c>
    </row>
    <row r="372" spans="1:5">
      <c r="A372" s="59">
        <v>4800035233</v>
      </c>
      <c r="B372" s="33" t="s">
        <v>413</v>
      </c>
      <c r="C372" s="33" t="s">
        <v>104</v>
      </c>
      <c r="D372" s="33" t="s">
        <v>22</v>
      </c>
      <c r="E372" s="60" t="s">
        <v>10</v>
      </c>
    </row>
    <row r="373" spans="1:5">
      <c r="A373" s="59">
        <v>4800035237</v>
      </c>
      <c r="B373" s="33" t="s">
        <v>414</v>
      </c>
      <c r="C373" s="33" t="s">
        <v>104</v>
      </c>
      <c r="D373" s="33" t="s">
        <v>22</v>
      </c>
      <c r="E373" s="60" t="s">
        <v>10</v>
      </c>
    </row>
    <row r="374" spans="1:5">
      <c r="A374" s="59">
        <v>4800035264</v>
      </c>
      <c r="B374" s="33" t="s">
        <v>415</v>
      </c>
      <c r="C374" s="33" t="s">
        <v>104</v>
      </c>
      <c r="D374" s="33" t="s">
        <v>22</v>
      </c>
      <c r="E374" s="60" t="s">
        <v>10</v>
      </c>
    </row>
    <row r="375" spans="1:5">
      <c r="A375" s="59">
        <v>4800035265</v>
      </c>
      <c r="B375" s="33" t="s">
        <v>416</v>
      </c>
      <c r="C375" s="33" t="s">
        <v>104</v>
      </c>
      <c r="D375" s="33" t="s">
        <v>22</v>
      </c>
      <c r="E375" s="60" t="s">
        <v>10</v>
      </c>
    </row>
    <row r="376" spans="1:5">
      <c r="A376" s="192">
        <v>4800035266</v>
      </c>
      <c r="B376" s="193" t="s">
        <v>417</v>
      </c>
      <c r="C376" s="193" t="s">
        <v>104</v>
      </c>
      <c r="D376" s="193" t="s">
        <v>22</v>
      </c>
      <c r="E376" s="60" t="s">
        <v>10</v>
      </c>
    </row>
    <row r="377" spans="1:5">
      <c r="A377" s="192">
        <v>4800035267</v>
      </c>
      <c r="B377" s="193" t="s">
        <v>418</v>
      </c>
      <c r="C377" s="193" t="s">
        <v>104</v>
      </c>
      <c r="D377" s="193" t="s">
        <v>22</v>
      </c>
      <c r="E377" s="60" t="s">
        <v>10</v>
      </c>
    </row>
    <row r="378" spans="1:5">
      <c r="A378" s="192">
        <v>4800035268</v>
      </c>
      <c r="B378" s="193" t="s">
        <v>419</v>
      </c>
      <c r="C378" s="193" t="s">
        <v>104</v>
      </c>
      <c r="D378" s="193" t="s">
        <v>22</v>
      </c>
      <c r="E378" s="60" t="s">
        <v>10</v>
      </c>
    </row>
    <row r="379" spans="1:5">
      <c r="A379" s="192">
        <v>4800035269</v>
      </c>
      <c r="B379" s="193" t="s">
        <v>420</v>
      </c>
      <c r="C379" s="193" t="s">
        <v>104</v>
      </c>
      <c r="D379" s="193" t="s">
        <v>22</v>
      </c>
      <c r="E379" s="194" t="s">
        <v>10</v>
      </c>
    </row>
    <row r="380" spans="1:5">
      <c r="A380" s="192">
        <v>4800035270</v>
      </c>
      <c r="B380" s="193" t="s">
        <v>421</v>
      </c>
      <c r="C380" s="193" t="s">
        <v>104</v>
      </c>
      <c r="D380" s="193" t="s">
        <v>22</v>
      </c>
      <c r="E380" s="194" t="s">
        <v>10</v>
      </c>
    </row>
    <row r="381" spans="1:5">
      <c r="A381" s="192">
        <v>4800035271</v>
      </c>
      <c r="B381" s="193" t="s">
        <v>422</v>
      </c>
      <c r="C381" s="193" t="s">
        <v>104</v>
      </c>
      <c r="D381" s="193" t="s">
        <v>22</v>
      </c>
      <c r="E381" s="194" t="s">
        <v>10</v>
      </c>
    </row>
    <row r="382" spans="1:5">
      <c r="A382" s="192">
        <v>4800035275</v>
      </c>
      <c r="B382" s="193" t="s">
        <v>423</v>
      </c>
      <c r="C382" s="193" t="s">
        <v>104</v>
      </c>
      <c r="D382" s="193" t="s">
        <v>22</v>
      </c>
      <c r="E382" s="194" t="s">
        <v>10</v>
      </c>
    </row>
    <row r="383" spans="1:5">
      <c r="A383" s="192">
        <v>4800035277</v>
      </c>
      <c r="B383" s="193" t="s">
        <v>424</v>
      </c>
      <c r="C383" s="193" t="s">
        <v>104</v>
      </c>
      <c r="D383" s="193" t="s">
        <v>22</v>
      </c>
      <c r="E383" s="194" t="s">
        <v>10</v>
      </c>
    </row>
    <row r="384" spans="1:5">
      <c r="A384" s="192">
        <v>4800035279</v>
      </c>
      <c r="B384" s="193" t="s">
        <v>425</v>
      </c>
      <c r="C384" s="193" t="s">
        <v>104</v>
      </c>
      <c r="D384" s="193" t="s">
        <v>22</v>
      </c>
      <c r="E384" s="194" t="s">
        <v>10</v>
      </c>
    </row>
    <row r="385" spans="1:5">
      <c r="A385" s="192">
        <v>4800035280</v>
      </c>
      <c r="B385" s="193" t="s">
        <v>426</v>
      </c>
      <c r="C385" s="193" t="s">
        <v>104</v>
      </c>
      <c r="D385" s="193" t="s">
        <v>22</v>
      </c>
      <c r="E385" s="194" t="s">
        <v>10</v>
      </c>
    </row>
    <row r="386" spans="1:5">
      <c r="A386" s="192">
        <v>4800035282</v>
      </c>
      <c r="B386" s="193" t="s">
        <v>427</v>
      </c>
      <c r="C386" s="193" t="s">
        <v>104</v>
      </c>
      <c r="D386" s="193" t="s">
        <v>22</v>
      </c>
      <c r="E386" s="194" t="s">
        <v>10</v>
      </c>
    </row>
    <row r="387" spans="1:5">
      <c r="A387" s="192">
        <v>4800035283</v>
      </c>
      <c r="B387" s="193" t="s">
        <v>428</v>
      </c>
      <c r="C387" s="193" t="s">
        <v>104</v>
      </c>
      <c r="D387" s="193" t="s">
        <v>22</v>
      </c>
      <c r="E387" s="194" t="s">
        <v>10</v>
      </c>
    </row>
    <row r="388" spans="1:5">
      <c r="A388" s="192">
        <v>4800035299</v>
      </c>
      <c r="B388" s="193" t="s">
        <v>429</v>
      </c>
      <c r="C388" s="193" t="s">
        <v>104</v>
      </c>
      <c r="D388" s="193" t="s">
        <v>22</v>
      </c>
      <c r="E388" s="194" t="s">
        <v>10</v>
      </c>
    </row>
    <row r="389" spans="1:5">
      <c r="A389" s="192">
        <v>4800035300</v>
      </c>
      <c r="B389" s="193" t="s">
        <v>430</v>
      </c>
      <c r="C389" s="193" t="s">
        <v>104</v>
      </c>
      <c r="D389" s="193" t="s">
        <v>22</v>
      </c>
      <c r="E389" s="194" t="s">
        <v>10</v>
      </c>
    </row>
    <row r="390" spans="1:5">
      <c r="A390" s="192">
        <v>4800035301</v>
      </c>
      <c r="B390" s="193" t="s">
        <v>431</v>
      </c>
      <c r="C390" s="193" t="s">
        <v>104</v>
      </c>
      <c r="D390" s="193" t="s">
        <v>22</v>
      </c>
      <c r="E390" s="194" t="s">
        <v>10</v>
      </c>
    </row>
    <row r="391" spans="1:5">
      <c r="A391" s="192">
        <v>4800035302</v>
      </c>
      <c r="B391" s="193" t="s">
        <v>432</v>
      </c>
      <c r="C391" s="193" t="s">
        <v>104</v>
      </c>
      <c r="D391" s="193" t="s">
        <v>22</v>
      </c>
      <c r="E391" s="194" t="s">
        <v>10</v>
      </c>
    </row>
    <row r="392" spans="1:5">
      <c r="A392" s="192">
        <v>4800035303</v>
      </c>
      <c r="B392" s="193" t="s">
        <v>433</v>
      </c>
      <c r="C392" s="193" t="s">
        <v>104</v>
      </c>
      <c r="D392" s="193" t="s">
        <v>22</v>
      </c>
      <c r="E392" s="194" t="s">
        <v>10</v>
      </c>
    </row>
    <row r="393" spans="1:5">
      <c r="A393" s="192">
        <v>4800035304</v>
      </c>
      <c r="B393" s="193" t="s">
        <v>434</v>
      </c>
      <c r="C393" s="193" t="s">
        <v>104</v>
      </c>
      <c r="D393" s="193" t="s">
        <v>22</v>
      </c>
      <c r="E393" s="194" t="s">
        <v>10</v>
      </c>
    </row>
    <row r="394" spans="1:5">
      <c r="A394" s="192">
        <v>4800035305</v>
      </c>
      <c r="B394" s="193" t="s">
        <v>435</v>
      </c>
      <c r="C394" s="193" t="s">
        <v>104</v>
      </c>
      <c r="D394" s="193" t="s">
        <v>22</v>
      </c>
      <c r="E394" s="194" t="s">
        <v>10</v>
      </c>
    </row>
    <row r="395" spans="1:5">
      <c r="A395" s="192">
        <v>4800035306</v>
      </c>
      <c r="B395" s="193" t="s">
        <v>436</v>
      </c>
      <c r="C395" s="193" t="s">
        <v>104</v>
      </c>
      <c r="D395" s="193" t="s">
        <v>22</v>
      </c>
      <c r="E395" s="194" t="s">
        <v>10</v>
      </c>
    </row>
    <row r="396" spans="1:5">
      <c r="A396" s="192">
        <v>4800035331</v>
      </c>
      <c r="B396" s="193" t="s">
        <v>437</v>
      </c>
      <c r="C396" s="193" t="s">
        <v>117</v>
      </c>
      <c r="D396" s="193" t="s">
        <v>109</v>
      </c>
      <c r="E396" s="194" t="s">
        <v>10</v>
      </c>
    </row>
    <row r="397" spans="1:5">
      <c r="A397" s="192">
        <v>4800035332</v>
      </c>
      <c r="B397" s="193" t="s">
        <v>438</v>
      </c>
      <c r="C397" s="193" t="s">
        <v>57</v>
      </c>
      <c r="D397" s="193" t="s">
        <v>57</v>
      </c>
      <c r="E397" s="194" t="s">
        <v>33</v>
      </c>
    </row>
    <row r="398" spans="1:5">
      <c r="A398" s="192">
        <v>4800035364</v>
      </c>
      <c r="B398" s="193" t="s">
        <v>439</v>
      </c>
      <c r="C398" s="193" t="s">
        <v>104</v>
      </c>
      <c r="D398" s="193" t="s">
        <v>22</v>
      </c>
      <c r="E398" s="194" t="s">
        <v>10</v>
      </c>
    </row>
    <row r="399" spans="1:5">
      <c r="A399" s="192">
        <v>4800035366</v>
      </c>
      <c r="B399" s="193" t="s">
        <v>440</v>
      </c>
      <c r="C399" s="193" t="s">
        <v>104</v>
      </c>
      <c r="D399" s="193" t="s">
        <v>22</v>
      </c>
      <c r="E399" s="194" t="s">
        <v>10</v>
      </c>
    </row>
    <row r="400" spans="1:5">
      <c r="A400" s="192">
        <v>4800035368</v>
      </c>
      <c r="B400" s="193" t="s">
        <v>441</v>
      </c>
      <c r="C400" s="193" t="s">
        <v>104</v>
      </c>
      <c r="D400" s="193" t="s">
        <v>22</v>
      </c>
      <c r="E400" s="194" t="s">
        <v>10</v>
      </c>
    </row>
    <row r="401" spans="1:5">
      <c r="A401" s="192">
        <v>4800035369</v>
      </c>
      <c r="B401" s="193" t="s">
        <v>442</v>
      </c>
      <c r="C401" s="193" t="s">
        <v>104</v>
      </c>
      <c r="D401" s="193" t="s">
        <v>22</v>
      </c>
      <c r="E401" s="194" t="s">
        <v>10</v>
      </c>
    </row>
    <row r="402" spans="1:5">
      <c r="A402" s="192">
        <v>4800035371</v>
      </c>
      <c r="B402" s="193" t="s">
        <v>443</v>
      </c>
      <c r="C402" s="193" t="s">
        <v>104</v>
      </c>
      <c r="D402" s="193" t="s">
        <v>22</v>
      </c>
      <c r="E402" s="194" t="s">
        <v>10</v>
      </c>
    </row>
    <row r="403" spans="1:5">
      <c r="A403" s="192">
        <v>4800035373</v>
      </c>
      <c r="B403" s="193" t="s">
        <v>444</v>
      </c>
      <c r="C403" s="193" t="s">
        <v>445</v>
      </c>
      <c r="D403" s="193" t="s">
        <v>446</v>
      </c>
      <c r="E403" s="194" t="s">
        <v>17</v>
      </c>
    </row>
    <row r="404" spans="1:5">
      <c r="A404" s="192">
        <v>4800035388</v>
      </c>
      <c r="B404" s="193" t="s">
        <v>193</v>
      </c>
      <c r="C404" s="193" t="s">
        <v>97</v>
      </c>
      <c r="D404" s="193" t="s">
        <v>26</v>
      </c>
      <c r="E404" s="194" t="s">
        <v>27</v>
      </c>
    </row>
    <row r="405" spans="1:5">
      <c r="A405" s="192">
        <v>4800035395</v>
      </c>
      <c r="B405" s="193" t="s">
        <v>447</v>
      </c>
      <c r="C405" s="193" t="s">
        <v>149</v>
      </c>
      <c r="D405" s="193" t="s">
        <v>448</v>
      </c>
      <c r="E405" s="194" t="s">
        <v>10</v>
      </c>
    </row>
    <row r="406" spans="1:5">
      <c r="A406" s="192">
        <v>4800035450</v>
      </c>
      <c r="B406" s="193" t="s">
        <v>141</v>
      </c>
      <c r="C406" s="193" t="s">
        <v>163</v>
      </c>
      <c r="D406" s="193" t="s">
        <v>62</v>
      </c>
      <c r="E406" s="194" t="s">
        <v>27</v>
      </c>
    </row>
    <row r="407" spans="1:5">
      <c r="A407" s="192">
        <v>4800035451</v>
      </c>
      <c r="B407" s="193" t="s">
        <v>449</v>
      </c>
      <c r="C407" s="193" t="s">
        <v>38</v>
      </c>
      <c r="D407" s="193" t="s">
        <v>22</v>
      </c>
      <c r="E407" s="194" t="s">
        <v>10</v>
      </c>
    </row>
    <row r="408" spans="1:5">
      <c r="A408" s="192">
        <v>4800035452</v>
      </c>
      <c r="B408" s="193" t="s">
        <v>450</v>
      </c>
      <c r="C408" s="193" t="s">
        <v>38</v>
      </c>
      <c r="D408" s="193" t="s">
        <v>22</v>
      </c>
      <c r="E408" s="194" t="s">
        <v>10</v>
      </c>
    </row>
    <row r="409" spans="1:5">
      <c r="A409" s="192">
        <v>4800035453</v>
      </c>
      <c r="B409" s="193" t="s">
        <v>451</v>
      </c>
      <c r="C409" s="193" t="s">
        <v>38</v>
      </c>
      <c r="D409" s="193" t="s">
        <v>22</v>
      </c>
      <c r="E409" s="194" t="s">
        <v>10</v>
      </c>
    </row>
    <row r="410" spans="1:5">
      <c r="A410" s="192">
        <v>4800035454</v>
      </c>
      <c r="B410" s="193" t="s">
        <v>452</v>
      </c>
      <c r="C410" s="193" t="s">
        <v>38</v>
      </c>
      <c r="D410" s="193" t="s">
        <v>22</v>
      </c>
      <c r="E410" s="194" t="s">
        <v>10</v>
      </c>
    </row>
    <row r="411" spans="1:5">
      <c r="A411" s="192">
        <v>4800035455</v>
      </c>
      <c r="B411" s="193" t="s">
        <v>453</v>
      </c>
      <c r="C411" s="193" t="s">
        <v>38</v>
      </c>
      <c r="D411" s="193" t="s">
        <v>22</v>
      </c>
      <c r="E411" s="194" t="s">
        <v>10</v>
      </c>
    </row>
    <row r="412" spans="1:5">
      <c r="A412" s="192">
        <v>4800035456</v>
      </c>
      <c r="B412" s="193" t="s">
        <v>454</v>
      </c>
      <c r="C412" s="193" t="s">
        <v>38</v>
      </c>
      <c r="D412" s="193" t="s">
        <v>22</v>
      </c>
      <c r="E412" s="194" t="s">
        <v>10</v>
      </c>
    </row>
    <row r="413" spans="1:5">
      <c r="A413" s="192">
        <v>4800035457</v>
      </c>
      <c r="B413" s="193" t="s">
        <v>455</v>
      </c>
      <c r="C413" s="193" t="s">
        <v>38</v>
      </c>
      <c r="D413" s="193" t="s">
        <v>22</v>
      </c>
      <c r="E413" s="194" t="s">
        <v>10</v>
      </c>
    </row>
    <row r="414" spans="1:5">
      <c r="A414" s="192">
        <v>4800035458</v>
      </c>
      <c r="B414" s="193" t="s">
        <v>456</v>
      </c>
      <c r="C414" s="193" t="s">
        <v>38</v>
      </c>
      <c r="D414" s="193" t="s">
        <v>22</v>
      </c>
      <c r="E414" s="194" t="s">
        <v>10</v>
      </c>
    </row>
    <row r="415" spans="1:5">
      <c r="A415" s="192">
        <v>4800035459</v>
      </c>
      <c r="B415" s="193" t="s">
        <v>457</v>
      </c>
      <c r="C415" s="193" t="s">
        <v>38</v>
      </c>
      <c r="D415" s="193" t="s">
        <v>22</v>
      </c>
      <c r="E415" s="194" t="s">
        <v>10</v>
      </c>
    </row>
    <row r="416" spans="1:5">
      <c r="A416" s="192">
        <v>4800035460</v>
      </c>
      <c r="B416" s="193" t="s">
        <v>458</v>
      </c>
      <c r="C416" s="193" t="s">
        <v>38</v>
      </c>
      <c r="D416" s="193" t="s">
        <v>22</v>
      </c>
      <c r="E416" s="194" t="s">
        <v>10</v>
      </c>
    </row>
    <row r="417" spans="1:5">
      <c r="A417" s="192">
        <v>4800035461</v>
      </c>
      <c r="B417" s="193" t="s">
        <v>459</v>
      </c>
      <c r="C417" s="193" t="s">
        <v>38</v>
      </c>
      <c r="D417" s="193" t="s">
        <v>22</v>
      </c>
      <c r="E417" s="194" t="s">
        <v>10</v>
      </c>
    </row>
    <row r="418" spans="1:5">
      <c r="A418" s="192">
        <v>4800035462</v>
      </c>
      <c r="B418" s="193" t="s">
        <v>460</v>
      </c>
      <c r="C418" s="193" t="s">
        <v>38</v>
      </c>
      <c r="D418" s="193" t="s">
        <v>22</v>
      </c>
      <c r="E418" s="194" t="s">
        <v>10</v>
      </c>
    </row>
    <row r="419" spans="1:5">
      <c r="A419" s="192">
        <v>4800035463</v>
      </c>
      <c r="B419" s="193" t="s">
        <v>461</v>
      </c>
      <c r="C419" s="193" t="s">
        <v>38</v>
      </c>
      <c r="D419" s="193" t="s">
        <v>22</v>
      </c>
      <c r="E419" s="194" t="s">
        <v>10</v>
      </c>
    </row>
    <row r="420" spans="1:5">
      <c r="A420" s="192">
        <v>4800035464</v>
      </c>
      <c r="B420" s="193" t="s">
        <v>462</v>
      </c>
      <c r="C420" s="193" t="s">
        <v>38</v>
      </c>
      <c r="D420" s="193" t="s">
        <v>22</v>
      </c>
      <c r="E420" s="194" t="s">
        <v>10</v>
      </c>
    </row>
    <row r="421" spans="1:5">
      <c r="A421" s="192">
        <v>4800035465</v>
      </c>
      <c r="B421" s="193" t="s">
        <v>463</v>
      </c>
      <c r="C421" s="193" t="s">
        <v>38</v>
      </c>
      <c r="D421" s="193" t="s">
        <v>22</v>
      </c>
      <c r="E421" s="194" t="s">
        <v>10</v>
      </c>
    </row>
    <row r="422" spans="1:5">
      <c r="A422" s="192">
        <v>4800035466</v>
      </c>
      <c r="B422" s="193" t="s">
        <v>464</v>
      </c>
      <c r="C422" s="193" t="s">
        <v>38</v>
      </c>
      <c r="D422" s="193" t="s">
        <v>22</v>
      </c>
      <c r="E422" s="194" t="s">
        <v>10</v>
      </c>
    </row>
    <row r="423" spans="1:5">
      <c r="A423" s="192">
        <v>4800035467</v>
      </c>
      <c r="B423" s="193" t="s">
        <v>465</v>
      </c>
      <c r="C423" s="193" t="s">
        <v>38</v>
      </c>
      <c r="D423" s="193" t="s">
        <v>22</v>
      </c>
      <c r="E423" s="194" t="s">
        <v>10</v>
      </c>
    </row>
    <row r="424" spans="1:5">
      <c r="A424" s="192">
        <v>4800035469</v>
      </c>
      <c r="B424" s="193" t="s">
        <v>466</v>
      </c>
      <c r="C424" s="193" t="s">
        <v>38</v>
      </c>
      <c r="D424" s="193" t="s">
        <v>22</v>
      </c>
      <c r="E424" s="194" t="s">
        <v>10</v>
      </c>
    </row>
    <row r="425" spans="1:5">
      <c r="A425" s="192">
        <v>4800035470</v>
      </c>
      <c r="B425" s="193" t="s">
        <v>467</v>
      </c>
      <c r="C425" s="193" t="s">
        <v>38</v>
      </c>
      <c r="D425" s="193" t="s">
        <v>22</v>
      </c>
      <c r="E425" s="194" t="s">
        <v>10</v>
      </c>
    </row>
    <row r="426" spans="1:5">
      <c r="A426" s="192">
        <v>4800035471</v>
      </c>
      <c r="B426" s="193" t="s">
        <v>468</v>
      </c>
      <c r="C426" s="193" t="s">
        <v>38</v>
      </c>
      <c r="D426" s="193" t="s">
        <v>22</v>
      </c>
      <c r="E426" s="194" t="s">
        <v>10</v>
      </c>
    </row>
    <row r="427" spans="1:5">
      <c r="A427" s="192">
        <v>4800035472</v>
      </c>
      <c r="B427" s="193" t="s">
        <v>469</v>
      </c>
      <c r="C427" s="193" t="s">
        <v>38</v>
      </c>
      <c r="D427" s="193" t="s">
        <v>22</v>
      </c>
      <c r="E427" s="194" t="s">
        <v>10</v>
      </c>
    </row>
    <row r="428" spans="1:5">
      <c r="A428" s="192">
        <v>4800035474</v>
      </c>
      <c r="B428" s="193" t="s">
        <v>470</v>
      </c>
      <c r="C428" s="193" t="s">
        <v>38</v>
      </c>
      <c r="D428" s="193" t="s">
        <v>22</v>
      </c>
      <c r="E428" s="194" t="s">
        <v>10</v>
      </c>
    </row>
    <row r="429" spans="1:5">
      <c r="A429" s="192">
        <v>4800035475</v>
      </c>
      <c r="B429" s="193" t="s">
        <v>471</v>
      </c>
      <c r="C429" s="193" t="s">
        <v>38</v>
      </c>
      <c r="D429" s="193" t="s">
        <v>22</v>
      </c>
      <c r="E429" s="194" t="s">
        <v>10</v>
      </c>
    </row>
    <row r="430" spans="1:5">
      <c r="A430" s="192">
        <v>4800035476</v>
      </c>
      <c r="B430" s="193" t="s">
        <v>472</v>
      </c>
      <c r="C430" s="193" t="s">
        <v>38</v>
      </c>
      <c r="D430" s="193" t="s">
        <v>22</v>
      </c>
      <c r="E430" s="194" t="s">
        <v>10</v>
      </c>
    </row>
    <row r="431" spans="1:5">
      <c r="A431" s="192">
        <v>4800035477</v>
      </c>
      <c r="B431" s="193" t="s">
        <v>473</v>
      </c>
      <c r="C431" s="193" t="s">
        <v>38</v>
      </c>
      <c r="D431" s="193" t="s">
        <v>22</v>
      </c>
      <c r="E431" s="194" t="s">
        <v>10</v>
      </c>
    </row>
    <row r="432" spans="1:5">
      <c r="A432" s="192">
        <v>4800035478</v>
      </c>
      <c r="B432" s="193" t="s">
        <v>474</v>
      </c>
      <c r="C432" s="193" t="s">
        <v>38</v>
      </c>
      <c r="D432" s="193" t="s">
        <v>22</v>
      </c>
      <c r="E432" s="194" t="s">
        <v>10</v>
      </c>
    </row>
    <row r="433" spans="1:5">
      <c r="A433" s="192">
        <v>4800035479</v>
      </c>
      <c r="B433" s="193" t="s">
        <v>475</v>
      </c>
      <c r="C433" s="193" t="s">
        <v>38</v>
      </c>
      <c r="D433" s="193" t="s">
        <v>22</v>
      </c>
      <c r="E433" s="194" t="s">
        <v>10</v>
      </c>
    </row>
    <row r="434" spans="1:5">
      <c r="A434" s="192">
        <v>4800035480</v>
      </c>
      <c r="B434" s="193" t="s">
        <v>476</v>
      </c>
      <c r="C434" s="193" t="s">
        <v>38</v>
      </c>
      <c r="D434" s="193" t="s">
        <v>22</v>
      </c>
      <c r="E434" s="194" t="s">
        <v>10</v>
      </c>
    </row>
    <row r="435" spans="1:5">
      <c r="A435" s="192">
        <v>4800035481</v>
      </c>
      <c r="B435" s="193" t="s">
        <v>477</v>
      </c>
      <c r="C435" s="193" t="s">
        <v>38</v>
      </c>
      <c r="D435" s="193" t="s">
        <v>22</v>
      </c>
      <c r="E435" s="194" t="s">
        <v>10</v>
      </c>
    </row>
    <row r="436" spans="1:5">
      <c r="A436" s="192">
        <v>4800035482</v>
      </c>
      <c r="B436" s="193" t="s">
        <v>478</v>
      </c>
      <c r="C436" s="193" t="s">
        <v>38</v>
      </c>
      <c r="D436" s="193" t="s">
        <v>22</v>
      </c>
      <c r="E436" s="194" t="s">
        <v>10</v>
      </c>
    </row>
    <row r="437" spans="1:5">
      <c r="A437" s="192">
        <v>4800035483</v>
      </c>
      <c r="B437" s="193" t="s">
        <v>479</v>
      </c>
      <c r="C437" s="193" t="s">
        <v>38</v>
      </c>
      <c r="D437" s="193" t="s">
        <v>22</v>
      </c>
      <c r="E437" s="194" t="s">
        <v>10</v>
      </c>
    </row>
    <row r="438" spans="1:5">
      <c r="A438" s="192">
        <v>4800035484</v>
      </c>
      <c r="B438" s="193" t="s">
        <v>480</v>
      </c>
      <c r="C438" s="193" t="s">
        <v>38</v>
      </c>
      <c r="D438" s="193" t="s">
        <v>22</v>
      </c>
      <c r="E438" s="194" t="s">
        <v>10</v>
      </c>
    </row>
    <row r="439" spans="1:5">
      <c r="A439" s="192">
        <v>4800035485</v>
      </c>
      <c r="B439" s="193" t="s">
        <v>481</v>
      </c>
      <c r="C439" s="193" t="s">
        <v>38</v>
      </c>
      <c r="D439" s="193" t="s">
        <v>22</v>
      </c>
      <c r="E439" s="194" t="s">
        <v>10</v>
      </c>
    </row>
    <row r="440" spans="1:5">
      <c r="A440" s="192">
        <v>4800035486</v>
      </c>
      <c r="B440" s="193" t="s">
        <v>482</v>
      </c>
      <c r="C440" s="193" t="s">
        <v>38</v>
      </c>
      <c r="D440" s="193" t="s">
        <v>22</v>
      </c>
      <c r="E440" s="194" t="s">
        <v>10</v>
      </c>
    </row>
    <row r="441" spans="1:5">
      <c r="A441" s="192">
        <v>4800035487</v>
      </c>
      <c r="B441" s="193" t="s">
        <v>483</v>
      </c>
      <c r="C441" s="193" t="s">
        <v>38</v>
      </c>
      <c r="D441" s="193" t="s">
        <v>22</v>
      </c>
      <c r="E441" s="194" t="s">
        <v>10</v>
      </c>
    </row>
    <row r="442" spans="1:5">
      <c r="A442" s="192">
        <v>4800035488</v>
      </c>
      <c r="B442" s="193" t="s">
        <v>484</v>
      </c>
      <c r="C442" s="193" t="s">
        <v>38</v>
      </c>
      <c r="D442" s="193" t="s">
        <v>22</v>
      </c>
      <c r="E442" s="194" t="s">
        <v>10</v>
      </c>
    </row>
    <row r="443" spans="1:5">
      <c r="A443" s="192">
        <v>4800035489</v>
      </c>
      <c r="B443" s="193" t="s">
        <v>485</v>
      </c>
      <c r="C443" s="193" t="s">
        <v>38</v>
      </c>
      <c r="D443" s="193" t="s">
        <v>22</v>
      </c>
      <c r="E443" s="194" t="s">
        <v>10</v>
      </c>
    </row>
    <row r="444" spans="1:5">
      <c r="A444" s="192">
        <v>4800035490</v>
      </c>
      <c r="B444" s="193" t="s">
        <v>486</v>
      </c>
      <c r="C444" s="193" t="s">
        <v>38</v>
      </c>
      <c r="D444" s="193" t="s">
        <v>22</v>
      </c>
      <c r="E444" s="194" t="s">
        <v>10</v>
      </c>
    </row>
    <row r="445" spans="1:5">
      <c r="A445" s="192">
        <v>4800035491</v>
      </c>
      <c r="B445" s="193" t="s">
        <v>487</v>
      </c>
      <c r="C445" s="193" t="s">
        <v>38</v>
      </c>
      <c r="D445" s="193" t="s">
        <v>22</v>
      </c>
      <c r="E445" s="194" t="s">
        <v>10</v>
      </c>
    </row>
    <row r="446" spans="1:5">
      <c r="A446" s="192">
        <v>4800035492</v>
      </c>
      <c r="B446" s="193" t="s">
        <v>488</v>
      </c>
      <c r="C446" s="193" t="s">
        <v>38</v>
      </c>
      <c r="D446" s="193" t="s">
        <v>22</v>
      </c>
      <c r="E446" s="194" t="s">
        <v>10</v>
      </c>
    </row>
    <row r="447" spans="1:5">
      <c r="A447" s="192">
        <v>4800035493</v>
      </c>
      <c r="B447" s="193" t="s">
        <v>489</v>
      </c>
      <c r="C447" s="193" t="s">
        <v>38</v>
      </c>
      <c r="D447" s="193" t="s">
        <v>22</v>
      </c>
      <c r="E447" s="194" t="s">
        <v>10</v>
      </c>
    </row>
    <row r="448" spans="1:5">
      <c r="A448" s="192">
        <v>4800035494</v>
      </c>
      <c r="B448" s="193" t="s">
        <v>490</v>
      </c>
      <c r="C448" s="193" t="s">
        <v>38</v>
      </c>
      <c r="D448" s="193" t="s">
        <v>22</v>
      </c>
      <c r="E448" s="194" t="s">
        <v>10</v>
      </c>
    </row>
    <row r="449" spans="1:5">
      <c r="A449" s="192">
        <v>4800035495</v>
      </c>
      <c r="B449" s="193" t="s">
        <v>491</v>
      </c>
      <c r="C449" s="193" t="s">
        <v>38</v>
      </c>
      <c r="D449" s="193" t="s">
        <v>22</v>
      </c>
      <c r="E449" s="194" t="s">
        <v>10</v>
      </c>
    </row>
    <row r="450" spans="1:5">
      <c r="A450" s="192">
        <v>4800035496</v>
      </c>
      <c r="B450" s="193" t="s">
        <v>492</v>
      </c>
      <c r="C450" s="193" t="s">
        <v>38</v>
      </c>
      <c r="D450" s="193" t="s">
        <v>22</v>
      </c>
      <c r="E450" s="194" t="s">
        <v>10</v>
      </c>
    </row>
    <row r="451" spans="1:5">
      <c r="A451" s="192">
        <v>4800035497</v>
      </c>
      <c r="B451" s="193" t="s">
        <v>493</v>
      </c>
      <c r="C451" s="193" t="s">
        <v>38</v>
      </c>
      <c r="D451" s="193" t="s">
        <v>22</v>
      </c>
      <c r="E451" s="194" t="s">
        <v>10</v>
      </c>
    </row>
    <row r="452" spans="1:5">
      <c r="A452" s="192">
        <v>4800035498</v>
      </c>
      <c r="B452" s="193" t="s">
        <v>494</v>
      </c>
      <c r="C452" s="193" t="s">
        <v>38</v>
      </c>
      <c r="D452" s="193" t="s">
        <v>22</v>
      </c>
      <c r="E452" s="194" t="s">
        <v>10</v>
      </c>
    </row>
    <row r="453" spans="1:5">
      <c r="A453" s="192">
        <v>4800035499</v>
      </c>
      <c r="B453" s="193" t="s">
        <v>495</v>
      </c>
      <c r="C453" s="193" t="s">
        <v>38</v>
      </c>
      <c r="D453" s="193" t="s">
        <v>22</v>
      </c>
      <c r="E453" s="194" t="s">
        <v>10</v>
      </c>
    </row>
    <row r="454" spans="1:5">
      <c r="A454" s="192">
        <v>4800035500</v>
      </c>
      <c r="B454" s="193" t="s">
        <v>496</v>
      </c>
      <c r="C454" s="193" t="s">
        <v>38</v>
      </c>
      <c r="D454" s="193" t="s">
        <v>22</v>
      </c>
      <c r="E454" s="194" t="s">
        <v>10</v>
      </c>
    </row>
    <row r="455" spans="1:5">
      <c r="A455" s="192">
        <v>4800035501</v>
      </c>
      <c r="B455" s="193" t="s">
        <v>497</v>
      </c>
      <c r="C455" s="193" t="s">
        <v>38</v>
      </c>
      <c r="D455" s="193" t="s">
        <v>22</v>
      </c>
      <c r="E455" s="194" t="s">
        <v>10</v>
      </c>
    </row>
    <row r="456" spans="1:5">
      <c r="A456" s="192">
        <v>4800035502</v>
      </c>
      <c r="B456" s="193" t="s">
        <v>498</v>
      </c>
      <c r="C456" s="193" t="s">
        <v>38</v>
      </c>
      <c r="D456" s="193" t="s">
        <v>22</v>
      </c>
      <c r="E456" s="194" t="s">
        <v>10</v>
      </c>
    </row>
    <row r="457" spans="1:5">
      <c r="A457" s="192">
        <v>4800035503</v>
      </c>
      <c r="B457" s="193" t="s">
        <v>499</v>
      </c>
      <c r="C457" s="193" t="s">
        <v>38</v>
      </c>
      <c r="D457" s="193" t="s">
        <v>22</v>
      </c>
      <c r="E457" s="194" t="s">
        <v>10</v>
      </c>
    </row>
    <row r="458" spans="1:5">
      <c r="A458" s="192">
        <v>4800035504</v>
      </c>
      <c r="B458" s="193" t="s">
        <v>500</v>
      </c>
      <c r="C458" s="193" t="s">
        <v>38</v>
      </c>
      <c r="D458" s="193" t="s">
        <v>22</v>
      </c>
      <c r="E458" s="194" t="s">
        <v>10</v>
      </c>
    </row>
    <row r="459" spans="1:5">
      <c r="A459" s="192">
        <v>4800035506</v>
      </c>
      <c r="B459" s="193" t="s">
        <v>501</v>
      </c>
      <c r="C459" s="193" t="s">
        <v>38</v>
      </c>
      <c r="D459" s="193" t="s">
        <v>22</v>
      </c>
      <c r="E459" s="194" t="s">
        <v>10</v>
      </c>
    </row>
    <row r="460" spans="1:5">
      <c r="A460" s="192">
        <v>4800035507</v>
      </c>
      <c r="B460" s="193" t="s">
        <v>502</v>
      </c>
      <c r="C460" s="193" t="s">
        <v>38</v>
      </c>
      <c r="D460" s="193" t="s">
        <v>22</v>
      </c>
      <c r="E460" s="194" t="s">
        <v>10</v>
      </c>
    </row>
    <row r="461" spans="1:5">
      <c r="A461" s="192">
        <v>4800035508</v>
      </c>
      <c r="B461" s="193" t="s">
        <v>503</v>
      </c>
      <c r="C461" s="193" t="s">
        <v>38</v>
      </c>
      <c r="D461" s="193" t="s">
        <v>22</v>
      </c>
      <c r="E461" s="194" t="s">
        <v>10</v>
      </c>
    </row>
    <row r="462" spans="1:5">
      <c r="A462" s="192">
        <v>4800035509</v>
      </c>
      <c r="B462" s="193" t="s">
        <v>504</v>
      </c>
      <c r="C462" s="193" t="s">
        <v>38</v>
      </c>
      <c r="D462" s="193" t="s">
        <v>22</v>
      </c>
      <c r="E462" s="194" t="s">
        <v>10</v>
      </c>
    </row>
    <row r="463" spans="1:5">
      <c r="A463" s="192">
        <v>4800035510</v>
      </c>
      <c r="B463" s="193" t="s">
        <v>505</v>
      </c>
      <c r="C463" s="193" t="s">
        <v>38</v>
      </c>
      <c r="D463" s="193" t="s">
        <v>22</v>
      </c>
      <c r="E463" s="194" t="s">
        <v>10</v>
      </c>
    </row>
    <row r="464" spans="1:5">
      <c r="A464" s="192">
        <v>4800035511</v>
      </c>
      <c r="B464" s="193" t="s">
        <v>506</v>
      </c>
      <c r="C464" s="193" t="s">
        <v>38</v>
      </c>
      <c r="D464" s="193" t="s">
        <v>22</v>
      </c>
      <c r="E464" s="194" t="s">
        <v>10</v>
      </c>
    </row>
    <row r="465" spans="1:5">
      <c r="A465" s="192">
        <v>4800035512</v>
      </c>
      <c r="B465" s="193" t="s">
        <v>507</v>
      </c>
      <c r="C465" s="193" t="s">
        <v>38</v>
      </c>
      <c r="D465" s="193" t="s">
        <v>22</v>
      </c>
      <c r="E465" s="194" t="s">
        <v>10</v>
      </c>
    </row>
    <row r="466" spans="1:5">
      <c r="A466" s="192">
        <v>4800035532</v>
      </c>
      <c r="B466" s="193" t="s">
        <v>508</v>
      </c>
      <c r="C466" s="193" t="s">
        <v>104</v>
      </c>
      <c r="D466" s="193" t="s">
        <v>22</v>
      </c>
      <c r="E466" s="194" t="s">
        <v>10</v>
      </c>
    </row>
    <row r="467" spans="1:5">
      <c r="A467" s="192">
        <v>4800035533</v>
      </c>
      <c r="B467" s="193" t="s">
        <v>509</v>
      </c>
      <c r="C467" s="193" t="s">
        <v>104</v>
      </c>
      <c r="D467" s="193" t="s">
        <v>22</v>
      </c>
      <c r="E467" s="194" t="s">
        <v>10</v>
      </c>
    </row>
    <row r="468" spans="1:5">
      <c r="A468" s="192">
        <v>4800035534</v>
      </c>
      <c r="B468" s="193" t="s">
        <v>510</v>
      </c>
      <c r="C468" s="193" t="s">
        <v>104</v>
      </c>
      <c r="D468" s="193" t="s">
        <v>22</v>
      </c>
      <c r="E468" s="194" t="s">
        <v>10</v>
      </c>
    </row>
    <row r="469" spans="1:5">
      <c r="A469" s="192">
        <v>4800035535</v>
      </c>
      <c r="B469" s="193" t="s">
        <v>511</v>
      </c>
      <c r="C469" s="193" t="s">
        <v>104</v>
      </c>
      <c r="D469" s="193" t="s">
        <v>22</v>
      </c>
      <c r="E469" s="194" t="s">
        <v>10</v>
      </c>
    </row>
    <row r="470" spans="1:5">
      <c r="A470" s="192">
        <v>4800035542</v>
      </c>
      <c r="B470" s="193" t="s">
        <v>512</v>
      </c>
      <c r="C470" s="193" t="s">
        <v>104</v>
      </c>
      <c r="D470" s="193" t="s">
        <v>22</v>
      </c>
      <c r="E470" s="194" t="s">
        <v>10</v>
      </c>
    </row>
    <row r="471" spans="1:5">
      <c r="A471" s="192">
        <v>4800035545</v>
      </c>
      <c r="B471" s="193" t="s">
        <v>513</v>
      </c>
      <c r="C471" s="193" t="s">
        <v>104</v>
      </c>
      <c r="D471" s="193" t="s">
        <v>22</v>
      </c>
      <c r="E471" s="194" t="s">
        <v>10</v>
      </c>
    </row>
    <row r="472" spans="1:5">
      <c r="A472" s="192">
        <v>4800035547</v>
      </c>
      <c r="B472" s="193" t="s">
        <v>514</v>
      </c>
      <c r="C472" s="193" t="s">
        <v>104</v>
      </c>
      <c r="D472" s="193" t="s">
        <v>22</v>
      </c>
      <c r="E472" s="194" t="s">
        <v>10</v>
      </c>
    </row>
    <row r="473" spans="1:5">
      <c r="A473" s="192">
        <v>4800035550</v>
      </c>
      <c r="B473" s="193" t="s">
        <v>515</v>
      </c>
      <c r="C473" s="193" t="s">
        <v>104</v>
      </c>
      <c r="D473" s="193" t="s">
        <v>22</v>
      </c>
      <c r="E473" s="194" t="s">
        <v>10</v>
      </c>
    </row>
    <row r="474" spans="1:5">
      <c r="A474" s="192">
        <v>4800035554</v>
      </c>
      <c r="B474" s="193" t="s">
        <v>516</v>
      </c>
      <c r="C474" s="193" t="s">
        <v>104</v>
      </c>
      <c r="D474" s="193" t="s">
        <v>22</v>
      </c>
      <c r="E474" s="194" t="s">
        <v>10</v>
      </c>
    </row>
    <row r="475" spans="1:5">
      <c r="A475" s="192">
        <v>4800035561</v>
      </c>
      <c r="B475" s="193" t="s">
        <v>517</v>
      </c>
      <c r="C475" s="193" t="s">
        <v>104</v>
      </c>
      <c r="D475" s="193" t="s">
        <v>22</v>
      </c>
      <c r="E475" s="194" t="s">
        <v>10</v>
      </c>
    </row>
    <row r="476" spans="1:5">
      <c r="A476" s="192">
        <v>4800035564</v>
      </c>
      <c r="B476" s="193" t="s">
        <v>518</v>
      </c>
      <c r="C476" s="193" t="s">
        <v>519</v>
      </c>
      <c r="D476" s="193" t="s">
        <v>520</v>
      </c>
      <c r="E476" s="194" t="s">
        <v>27</v>
      </c>
    </row>
    <row r="477" spans="1:5">
      <c r="A477" s="192">
        <v>4800035569</v>
      </c>
      <c r="B477" s="193" t="s">
        <v>521</v>
      </c>
      <c r="C477" s="193" t="s">
        <v>117</v>
      </c>
      <c r="D477" s="193" t="s">
        <v>109</v>
      </c>
      <c r="E477" s="194" t="s">
        <v>10</v>
      </c>
    </row>
    <row r="478" spans="1:5">
      <c r="A478" s="192">
        <v>4800035578</v>
      </c>
      <c r="B478" s="193" t="s">
        <v>522</v>
      </c>
      <c r="C478" s="193" t="s">
        <v>104</v>
      </c>
      <c r="D478" s="193" t="s">
        <v>22</v>
      </c>
      <c r="E478" s="194" t="s">
        <v>10</v>
      </c>
    </row>
    <row r="479" spans="1:5">
      <c r="A479" s="192">
        <v>4800035653</v>
      </c>
      <c r="B479" s="193" t="s">
        <v>523</v>
      </c>
      <c r="C479" s="193" t="s">
        <v>104</v>
      </c>
      <c r="D479" s="193" t="s">
        <v>22</v>
      </c>
      <c r="E479" s="194" t="s">
        <v>10</v>
      </c>
    </row>
    <row r="480" spans="1:5">
      <c r="A480" s="192">
        <v>4800035679</v>
      </c>
      <c r="B480" s="193" t="s">
        <v>524</v>
      </c>
      <c r="C480" s="193" t="s">
        <v>104</v>
      </c>
      <c r="D480" s="193" t="s">
        <v>22</v>
      </c>
      <c r="E480" s="194" t="s">
        <v>10</v>
      </c>
    </row>
    <row r="481" spans="1:5">
      <c r="A481" s="192">
        <v>4800035681</v>
      </c>
      <c r="B481" s="193" t="s">
        <v>525</v>
      </c>
      <c r="C481" s="193" t="s">
        <v>104</v>
      </c>
      <c r="D481" s="193" t="s">
        <v>22</v>
      </c>
      <c r="E481" s="194" t="s">
        <v>10</v>
      </c>
    </row>
    <row r="482" spans="1:5">
      <c r="A482" s="192">
        <v>4800035705</v>
      </c>
      <c r="B482" s="193" t="s">
        <v>526</v>
      </c>
      <c r="C482" s="193" t="s">
        <v>104</v>
      </c>
      <c r="D482" s="193" t="s">
        <v>22</v>
      </c>
      <c r="E482" s="194" t="s">
        <v>10</v>
      </c>
    </row>
    <row r="483" spans="1:5">
      <c r="A483" s="192">
        <v>4800035825</v>
      </c>
      <c r="B483" s="193" t="s">
        <v>313</v>
      </c>
      <c r="C483" s="193" t="s">
        <v>104</v>
      </c>
      <c r="D483" s="193" t="s">
        <v>22</v>
      </c>
      <c r="E483" s="194" t="s">
        <v>10</v>
      </c>
    </row>
    <row r="484" spans="1:5">
      <c r="A484" s="192">
        <v>4800035909</v>
      </c>
      <c r="B484" s="193" t="s">
        <v>527</v>
      </c>
      <c r="C484" s="193" t="s">
        <v>104</v>
      </c>
      <c r="D484" s="193" t="s">
        <v>22</v>
      </c>
      <c r="E484" s="194" t="s">
        <v>10</v>
      </c>
    </row>
    <row r="485" spans="1:5">
      <c r="A485" s="192">
        <v>4800035910</v>
      </c>
      <c r="B485" s="193" t="s">
        <v>528</v>
      </c>
      <c r="C485" s="193" t="s">
        <v>104</v>
      </c>
      <c r="D485" s="193" t="s">
        <v>22</v>
      </c>
      <c r="E485" s="194" t="s">
        <v>10</v>
      </c>
    </row>
    <row r="486" spans="1:5">
      <c r="A486" s="192">
        <v>4800035912</v>
      </c>
      <c r="B486" s="193" t="s">
        <v>529</v>
      </c>
      <c r="C486" s="193" t="s">
        <v>104</v>
      </c>
      <c r="D486" s="193" t="s">
        <v>22</v>
      </c>
      <c r="E486" s="194" t="s">
        <v>10</v>
      </c>
    </row>
    <row r="487" spans="1:5">
      <c r="A487" s="192">
        <v>4800035941</v>
      </c>
      <c r="B487" s="193" t="s">
        <v>530</v>
      </c>
      <c r="C487" s="193" t="s">
        <v>104</v>
      </c>
      <c r="D487" s="193" t="s">
        <v>22</v>
      </c>
      <c r="E487" s="194" t="s">
        <v>10</v>
      </c>
    </row>
    <row r="488" spans="1:5">
      <c r="A488" s="192">
        <v>4800035969</v>
      </c>
      <c r="B488" s="193" t="s">
        <v>531</v>
      </c>
      <c r="C488" s="193" t="s">
        <v>104</v>
      </c>
      <c r="D488" s="193" t="s">
        <v>22</v>
      </c>
      <c r="E488" s="194" t="s">
        <v>10</v>
      </c>
    </row>
    <row r="489" spans="1:5">
      <c r="A489" s="192">
        <v>4800036005</v>
      </c>
      <c r="B489" s="193" t="s">
        <v>532</v>
      </c>
      <c r="C489" s="193" t="s">
        <v>104</v>
      </c>
      <c r="D489" s="193" t="s">
        <v>22</v>
      </c>
      <c r="E489" s="194" t="s">
        <v>10</v>
      </c>
    </row>
    <row r="490" spans="1:5">
      <c r="A490" s="192">
        <v>4800036021</v>
      </c>
      <c r="B490" s="193" t="s">
        <v>533</v>
      </c>
      <c r="C490" s="193" t="s">
        <v>104</v>
      </c>
      <c r="D490" s="193" t="s">
        <v>22</v>
      </c>
      <c r="E490" s="194" t="s">
        <v>10</v>
      </c>
    </row>
    <row r="491" spans="1:5">
      <c r="A491" s="192">
        <v>4800036033</v>
      </c>
      <c r="B491" s="193" t="s">
        <v>534</v>
      </c>
      <c r="C491" s="193" t="s">
        <v>104</v>
      </c>
      <c r="D491" s="193" t="s">
        <v>22</v>
      </c>
      <c r="E491" s="194" t="s">
        <v>10</v>
      </c>
    </row>
    <row r="492" spans="1:5">
      <c r="A492" s="192">
        <v>4800036243</v>
      </c>
      <c r="B492" s="193" t="s">
        <v>535</v>
      </c>
      <c r="C492" s="193" t="s">
        <v>79</v>
      </c>
      <c r="D492" s="193" t="s">
        <v>79</v>
      </c>
      <c r="E492" s="194" t="s">
        <v>33</v>
      </c>
    </row>
    <row r="493" spans="1:5">
      <c r="A493" s="192">
        <v>4800036281</v>
      </c>
      <c r="B493" s="193" t="s">
        <v>536</v>
      </c>
      <c r="C493" s="193" t="s">
        <v>104</v>
      </c>
      <c r="D493" s="193" t="s">
        <v>22</v>
      </c>
      <c r="E493" s="194" t="s">
        <v>10</v>
      </c>
    </row>
    <row r="494" spans="1:5">
      <c r="A494" s="192">
        <v>4800036312</v>
      </c>
      <c r="B494" s="193" t="s">
        <v>537</v>
      </c>
      <c r="C494" s="193" t="s">
        <v>104</v>
      </c>
      <c r="D494" s="193" t="s">
        <v>22</v>
      </c>
      <c r="E494" s="194" t="s">
        <v>10</v>
      </c>
    </row>
    <row r="495" spans="1:5">
      <c r="A495" s="192">
        <v>4800036314</v>
      </c>
      <c r="B495" s="193" t="s">
        <v>538</v>
      </c>
      <c r="C495" s="193" t="s">
        <v>104</v>
      </c>
      <c r="D495" s="193" t="s">
        <v>22</v>
      </c>
      <c r="E495" s="194" t="s">
        <v>10</v>
      </c>
    </row>
    <row r="496" spans="1:5">
      <c r="A496" s="192">
        <v>4800036367</v>
      </c>
      <c r="B496" s="193" t="s">
        <v>539</v>
      </c>
      <c r="C496" s="193" t="s">
        <v>38</v>
      </c>
      <c r="D496" s="193" t="s">
        <v>22</v>
      </c>
      <c r="E496" s="194" t="s">
        <v>10</v>
      </c>
    </row>
    <row r="497" spans="1:5">
      <c r="A497" s="192">
        <v>4800036368</v>
      </c>
      <c r="B497" s="193" t="s">
        <v>540</v>
      </c>
      <c r="C497" s="193" t="s">
        <v>38</v>
      </c>
      <c r="D497" s="193" t="s">
        <v>22</v>
      </c>
      <c r="E497" s="194" t="s">
        <v>10</v>
      </c>
    </row>
    <row r="498" spans="1:5">
      <c r="A498" s="192">
        <v>4800036369</v>
      </c>
      <c r="B498" s="193" t="s">
        <v>541</v>
      </c>
      <c r="C498" s="193" t="s">
        <v>38</v>
      </c>
      <c r="D498" s="193" t="s">
        <v>22</v>
      </c>
      <c r="E498" s="194" t="s">
        <v>10</v>
      </c>
    </row>
    <row r="499" spans="1:5">
      <c r="A499" s="192">
        <v>4800036370</v>
      </c>
      <c r="B499" s="193" t="s">
        <v>309</v>
      </c>
      <c r="C499" s="193" t="s">
        <v>38</v>
      </c>
      <c r="D499" s="193" t="s">
        <v>22</v>
      </c>
      <c r="E499" s="194" t="s">
        <v>10</v>
      </c>
    </row>
    <row r="500" spans="1:5">
      <c r="A500" s="192">
        <v>4800036371</v>
      </c>
      <c r="B500" s="193" t="s">
        <v>542</v>
      </c>
      <c r="C500" s="193" t="s">
        <v>38</v>
      </c>
      <c r="D500" s="193" t="s">
        <v>22</v>
      </c>
      <c r="E500" s="194" t="s">
        <v>10</v>
      </c>
    </row>
    <row r="501" spans="1:5">
      <c r="A501" s="192">
        <v>4800036590</v>
      </c>
      <c r="B501" s="193" t="s">
        <v>543</v>
      </c>
      <c r="C501" s="193" t="s">
        <v>38</v>
      </c>
      <c r="D501" s="193" t="s">
        <v>22</v>
      </c>
      <c r="E501" s="194" t="s">
        <v>10</v>
      </c>
    </row>
    <row r="502" spans="1:5">
      <c r="A502" s="192">
        <v>4800036591</v>
      </c>
      <c r="B502" s="193" t="s">
        <v>544</v>
      </c>
      <c r="C502" s="193" t="s">
        <v>38</v>
      </c>
      <c r="D502" s="193" t="s">
        <v>22</v>
      </c>
      <c r="E502" s="194" t="s">
        <v>10</v>
      </c>
    </row>
    <row r="503" spans="1:5">
      <c r="A503" s="192">
        <v>4800036592</v>
      </c>
      <c r="B503" s="193" t="s">
        <v>545</v>
      </c>
      <c r="C503" s="193" t="s">
        <v>38</v>
      </c>
      <c r="D503" s="193" t="s">
        <v>22</v>
      </c>
      <c r="E503" s="194" t="s">
        <v>10</v>
      </c>
    </row>
    <row r="504" spans="1:5">
      <c r="A504" s="192">
        <v>4800036593</v>
      </c>
      <c r="B504" s="193" t="s">
        <v>546</v>
      </c>
      <c r="C504" s="193" t="s">
        <v>38</v>
      </c>
      <c r="D504" s="193" t="s">
        <v>22</v>
      </c>
      <c r="E504" s="194" t="s">
        <v>10</v>
      </c>
    </row>
    <row r="505" spans="1:5">
      <c r="A505" s="192">
        <v>4800036594</v>
      </c>
      <c r="B505" s="193" t="s">
        <v>547</v>
      </c>
      <c r="C505" s="193" t="s">
        <v>38</v>
      </c>
      <c r="D505" s="193" t="s">
        <v>22</v>
      </c>
      <c r="E505" s="194" t="s">
        <v>10</v>
      </c>
    </row>
    <row r="506" spans="1:5">
      <c r="A506" s="192">
        <v>4800036595</v>
      </c>
      <c r="B506" s="193" t="s">
        <v>548</v>
      </c>
      <c r="C506" s="193" t="s">
        <v>38</v>
      </c>
      <c r="D506" s="193" t="s">
        <v>22</v>
      </c>
      <c r="E506" s="194" t="s">
        <v>10</v>
      </c>
    </row>
    <row r="507" spans="1:5">
      <c r="A507" s="192">
        <v>4800036597</v>
      </c>
      <c r="B507" s="193" t="s">
        <v>549</v>
      </c>
      <c r="C507" s="193" t="s">
        <v>38</v>
      </c>
      <c r="D507" s="193" t="s">
        <v>22</v>
      </c>
      <c r="E507" s="194" t="s">
        <v>10</v>
      </c>
    </row>
    <row r="508" spans="1:5">
      <c r="A508" s="192">
        <v>4800036598</v>
      </c>
      <c r="B508" s="193" t="s">
        <v>550</v>
      </c>
      <c r="C508" s="193" t="s">
        <v>38</v>
      </c>
      <c r="D508" s="193" t="s">
        <v>22</v>
      </c>
      <c r="E508" s="194" t="s">
        <v>10</v>
      </c>
    </row>
    <row r="509" spans="1:5">
      <c r="A509" s="192">
        <v>4800036599</v>
      </c>
      <c r="B509" s="193" t="s">
        <v>551</v>
      </c>
      <c r="C509" s="193" t="s">
        <v>38</v>
      </c>
      <c r="D509" s="193" t="s">
        <v>22</v>
      </c>
      <c r="E509" s="194" t="s">
        <v>10</v>
      </c>
    </row>
    <row r="510" spans="1:5">
      <c r="A510" s="192">
        <v>4800036600</v>
      </c>
      <c r="B510" s="193" t="s">
        <v>552</v>
      </c>
      <c r="C510" s="193" t="s">
        <v>38</v>
      </c>
      <c r="D510" s="193" t="s">
        <v>22</v>
      </c>
      <c r="E510" s="194" t="s">
        <v>10</v>
      </c>
    </row>
    <row r="511" spans="1:5">
      <c r="A511" s="192">
        <v>4800036693</v>
      </c>
      <c r="B511" s="193" t="s">
        <v>553</v>
      </c>
      <c r="C511" s="193" t="s">
        <v>38</v>
      </c>
      <c r="D511" s="193" t="s">
        <v>22</v>
      </c>
      <c r="E511" s="194" t="s">
        <v>10</v>
      </c>
    </row>
    <row r="512" spans="1:5">
      <c r="A512" s="192">
        <v>4800036989</v>
      </c>
      <c r="B512" s="193" t="s">
        <v>292</v>
      </c>
      <c r="C512" s="193" t="s">
        <v>162</v>
      </c>
      <c r="D512" s="193" t="s">
        <v>9</v>
      </c>
      <c r="E512" s="194" t="s">
        <v>10</v>
      </c>
    </row>
    <row r="513" spans="1:5">
      <c r="A513" s="192">
        <v>4800037264</v>
      </c>
      <c r="B513" s="193" t="s">
        <v>554</v>
      </c>
      <c r="C513" s="193" t="s">
        <v>104</v>
      </c>
      <c r="D513" s="193" t="s">
        <v>22</v>
      </c>
      <c r="E513" s="194" t="s">
        <v>10</v>
      </c>
    </row>
    <row r="514" spans="1:5">
      <c r="A514" s="192">
        <v>4800037270</v>
      </c>
      <c r="B514" s="193" t="s">
        <v>555</v>
      </c>
      <c r="C514" s="193" t="s">
        <v>104</v>
      </c>
      <c r="D514" s="193" t="s">
        <v>22</v>
      </c>
      <c r="E514" s="194" t="s">
        <v>10</v>
      </c>
    </row>
    <row r="515" spans="1:5">
      <c r="A515" s="192">
        <v>4800037286</v>
      </c>
      <c r="B515" s="193" t="s">
        <v>556</v>
      </c>
      <c r="C515" s="193" t="s">
        <v>6</v>
      </c>
      <c r="D515" s="193" t="s">
        <v>6</v>
      </c>
      <c r="E515" s="194" t="s">
        <v>27</v>
      </c>
    </row>
    <row r="516" spans="1:5">
      <c r="A516" s="192">
        <v>4800037706</v>
      </c>
      <c r="B516" s="193" t="s">
        <v>557</v>
      </c>
      <c r="C516" s="193" t="s">
        <v>21</v>
      </c>
      <c r="D516" s="193" t="s">
        <v>22</v>
      </c>
      <c r="E516" s="194" t="s">
        <v>10</v>
      </c>
    </row>
    <row r="517" spans="1:5">
      <c r="A517" s="192">
        <v>4800037763</v>
      </c>
      <c r="B517" s="193" t="s">
        <v>558</v>
      </c>
      <c r="C517" s="193" t="s">
        <v>104</v>
      </c>
      <c r="D517" s="193" t="s">
        <v>22</v>
      </c>
      <c r="E517" s="194" t="s">
        <v>10</v>
      </c>
    </row>
    <row r="518" spans="1:5">
      <c r="A518" s="192">
        <v>4800037764</v>
      </c>
      <c r="B518" s="193" t="s">
        <v>559</v>
      </c>
      <c r="C518" s="193" t="s">
        <v>104</v>
      </c>
      <c r="D518" s="193" t="s">
        <v>22</v>
      </c>
      <c r="E518" s="194" t="s">
        <v>10</v>
      </c>
    </row>
    <row r="519" spans="1:5">
      <c r="A519" s="192">
        <v>4800037765</v>
      </c>
      <c r="B519" s="193" t="s">
        <v>560</v>
      </c>
      <c r="C519" s="193" t="s">
        <v>104</v>
      </c>
      <c r="D519" s="193" t="s">
        <v>22</v>
      </c>
      <c r="E519" s="194" t="s">
        <v>10</v>
      </c>
    </row>
    <row r="520" spans="1:5">
      <c r="A520" s="192">
        <v>4800037766</v>
      </c>
      <c r="B520" s="193" t="s">
        <v>561</v>
      </c>
      <c r="C520" s="193" t="s">
        <v>104</v>
      </c>
      <c r="D520" s="193" t="s">
        <v>22</v>
      </c>
      <c r="E520" s="194" t="s">
        <v>10</v>
      </c>
    </row>
    <row r="521" spans="1:5">
      <c r="A521" s="192">
        <v>4800037767</v>
      </c>
      <c r="B521" s="193" t="s">
        <v>562</v>
      </c>
      <c r="C521" s="193" t="s">
        <v>104</v>
      </c>
      <c r="D521" s="193" t="s">
        <v>22</v>
      </c>
      <c r="E521" s="194" t="s">
        <v>10</v>
      </c>
    </row>
    <row r="522" spans="1:5">
      <c r="A522" s="192">
        <v>4800037768</v>
      </c>
      <c r="B522" s="193" t="s">
        <v>563</v>
      </c>
      <c r="C522" s="193" t="s">
        <v>104</v>
      </c>
      <c r="D522" s="193" t="s">
        <v>22</v>
      </c>
      <c r="E522" s="194" t="s">
        <v>10</v>
      </c>
    </row>
    <row r="523" spans="1:5">
      <c r="A523" s="192">
        <v>4800037771</v>
      </c>
      <c r="B523" s="193" t="s">
        <v>564</v>
      </c>
      <c r="C523" s="193" t="s">
        <v>21</v>
      </c>
      <c r="D523" s="193" t="s">
        <v>22</v>
      </c>
      <c r="E523" s="194" t="s">
        <v>10</v>
      </c>
    </row>
    <row r="524" spans="1:5">
      <c r="A524" s="192">
        <v>4800037772</v>
      </c>
      <c r="B524" s="193" t="s">
        <v>565</v>
      </c>
      <c r="C524" s="193" t="s">
        <v>21</v>
      </c>
      <c r="D524" s="193" t="s">
        <v>22</v>
      </c>
      <c r="E524" s="194" t="s">
        <v>10</v>
      </c>
    </row>
    <row r="525" spans="1:5">
      <c r="A525" s="192">
        <v>4800037773</v>
      </c>
      <c r="B525" s="193" t="s">
        <v>566</v>
      </c>
      <c r="C525" s="193" t="s">
        <v>104</v>
      </c>
      <c r="D525" s="193" t="s">
        <v>22</v>
      </c>
      <c r="E525" s="194" t="s">
        <v>10</v>
      </c>
    </row>
    <row r="526" spans="1:5">
      <c r="A526" s="192">
        <v>4800037774</v>
      </c>
      <c r="B526" s="193" t="s">
        <v>567</v>
      </c>
      <c r="C526" s="193" t="s">
        <v>104</v>
      </c>
      <c r="D526" s="193" t="s">
        <v>22</v>
      </c>
      <c r="E526" s="194" t="s">
        <v>10</v>
      </c>
    </row>
    <row r="527" spans="1:5">
      <c r="A527" s="192">
        <v>4800037775</v>
      </c>
      <c r="B527" s="193" t="s">
        <v>568</v>
      </c>
      <c r="C527" s="193" t="s">
        <v>104</v>
      </c>
      <c r="D527" s="193" t="s">
        <v>22</v>
      </c>
      <c r="E527" s="194" t="s">
        <v>10</v>
      </c>
    </row>
    <row r="528" spans="1:5">
      <c r="A528" s="192">
        <v>4800037776</v>
      </c>
      <c r="B528" s="193" t="s">
        <v>569</v>
      </c>
      <c r="C528" s="193" t="s">
        <v>104</v>
      </c>
      <c r="D528" s="193" t="s">
        <v>22</v>
      </c>
      <c r="E528" s="194" t="s">
        <v>10</v>
      </c>
    </row>
    <row r="529" spans="1:5">
      <c r="A529" s="192">
        <v>4800037777</v>
      </c>
      <c r="B529" s="193" t="s">
        <v>570</v>
      </c>
      <c r="C529" s="193" t="s">
        <v>104</v>
      </c>
      <c r="D529" s="193" t="s">
        <v>22</v>
      </c>
      <c r="E529" s="194" t="s">
        <v>10</v>
      </c>
    </row>
    <row r="530" spans="1:5">
      <c r="A530" s="192">
        <v>4800037778</v>
      </c>
      <c r="B530" s="193" t="s">
        <v>571</v>
      </c>
      <c r="C530" s="193" t="s">
        <v>104</v>
      </c>
      <c r="D530" s="193" t="s">
        <v>22</v>
      </c>
      <c r="E530" s="194" t="s">
        <v>10</v>
      </c>
    </row>
    <row r="531" spans="1:5">
      <c r="A531" s="192">
        <v>4800037779</v>
      </c>
      <c r="B531" s="193" t="s">
        <v>572</v>
      </c>
      <c r="C531" s="193" t="s">
        <v>104</v>
      </c>
      <c r="D531" s="193" t="s">
        <v>22</v>
      </c>
      <c r="E531" s="194" t="s">
        <v>10</v>
      </c>
    </row>
    <row r="532" spans="1:5">
      <c r="A532" s="192">
        <v>4800037780</v>
      </c>
      <c r="B532" s="193" t="s">
        <v>573</v>
      </c>
      <c r="C532" s="193" t="s">
        <v>104</v>
      </c>
      <c r="D532" s="193" t="s">
        <v>22</v>
      </c>
      <c r="E532" s="194" t="s">
        <v>10</v>
      </c>
    </row>
    <row r="533" spans="1:5">
      <c r="A533" s="192">
        <v>4800037781</v>
      </c>
      <c r="B533" s="193" t="s">
        <v>574</v>
      </c>
      <c r="C533" s="193" t="s">
        <v>104</v>
      </c>
      <c r="D533" s="193" t="s">
        <v>22</v>
      </c>
      <c r="E533" s="194" t="s">
        <v>10</v>
      </c>
    </row>
    <row r="534" spans="1:5">
      <c r="A534" s="192">
        <v>4800037782</v>
      </c>
      <c r="B534" s="193" t="s">
        <v>575</v>
      </c>
      <c r="C534" s="193" t="s">
        <v>104</v>
      </c>
      <c r="D534" s="193" t="s">
        <v>22</v>
      </c>
      <c r="E534" s="194" t="s">
        <v>10</v>
      </c>
    </row>
    <row r="535" spans="1:5">
      <c r="A535" s="192">
        <v>4800037783</v>
      </c>
      <c r="B535" s="193" t="s">
        <v>576</v>
      </c>
      <c r="C535" s="193" t="s">
        <v>104</v>
      </c>
      <c r="D535" s="193" t="s">
        <v>22</v>
      </c>
      <c r="E535" s="194" t="s">
        <v>10</v>
      </c>
    </row>
    <row r="536" spans="1:5">
      <c r="A536" s="192">
        <v>4800037784</v>
      </c>
      <c r="B536" s="193" t="s">
        <v>577</v>
      </c>
      <c r="C536" s="193" t="s">
        <v>104</v>
      </c>
      <c r="D536" s="193" t="s">
        <v>22</v>
      </c>
      <c r="E536" s="194" t="s">
        <v>10</v>
      </c>
    </row>
    <row r="537" spans="1:5">
      <c r="A537" s="192">
        <v>4800037785</v>
      </c>
      <c r="B537" s="193" t="s">
        <v>578</v>
      </c>
      <c r="C537" s="193" t="s">
        <v>104</v>
      </c>
      <c r="D537" s="193" t="s">
        <v>22</v>
      </c>
      <c r="E537" s="194" t="s">
        <v>10</v>
      </c>
    </row>
    <row r="538" spans="1:5">
      <c r="A538" s="192">
        <v>4800037786</v>
      </c>
      <c r="B538" s="193" t="s">
        <v>579</v>
      </c>
      <c r="C538" s="193" t="s">
        <v>104</v>
      </c>
      <c r="D538" s="193" t="s">
        <v>22</v>
      </c>
      <c r="E538" s="194" t="s">
        <v>10</v>
      </c>
    </row>
    <row r="539" spans="1:5">
      <c r="A539" s="192">
        <v>4800037787</v>
      </c>
      <c r="B539" s="193" t="s">
        <v>580</v>
      </c>
      <c r="C539" s="193" t="s">
        <v>104</v>
      </c>
      <c r="D539" s="193" t="s">
        <v>22</v>
      </c>
      <c r="E539" s="194" t="s">
        <v>10</v>
      </c>
    </row>
    <row r="540" spans="1:5">
      <c r="A540" s="192">
        <v>4800037788</v>
      </c>
      <c r="B540" s="193" t="s">
        <v>581</v>
      </c>
      <c r="C540" s="193" t="s">
        <v>104</v>
      </c>
      <c r="D540" s="193" t="s">
        <v>22</v>
      </c>
      <c r="E540" s="194" t="s">
        <v>10</v>
      </c>
    </row>
    <row r="541" spans="1:5">
      <c r="A541" s="192">
        <v>4800037789</v>
      </c>
      <c r="B541" s="193" t="s">
        <v>582</v>
      </c>
      <c r="C541" s="193" t="s">
        <v>104</v>
      </c>
      <c r="D541" s="193" t="s">
        <v>22</v>
      </c>
      <c r="E541" s="194" t="s">
        <v>10</v>
      </c>
    </row>
    <row r="542" spans="1:5">
      <c r="A542" s="192">
        <v>4800037790</v>
      </c>
      <c r="B542" s="193" t="s">
        <v>583</v>
      </c>
      <c r="C542" s="193" t="s">
        <v>104</v>
      </c>
      <c r="D542" s="193" t="s">
        <v>22</v>
      </c>
      <c r="E542" s="194" t="s">
        <v>10</v>
      </c>
    </row>
    <row r="543" spans="1:5">
      <c r="A543" s="192">
        <v>4800037791</v>
      </c>
      <c r="B543" s="193" t="s">
        <v>584</v>
      </c>
      <c r="C543" s="193" t="s">
        <v>104</v>
      </c>
      <c r="D543" s="193" t="s">
        <v>22</v>
      </c>
      <c r="E543" s="194" t="s">
        <v>10</v>
      </c>
    </row>
    <row r="544" spans="1:5">
      <c r="A544" s="192">
        <v>4800037792</v>
      </c>
      <c r="B544" s="193" t="s">
        <v>585</v>
      </c>
      <c r="C544" s="193" t="s">
        <v>104</v>
      </c>
      <c r="D544" s="193" t="s">
        <v>22</v>
      </c>
      <c r="E544" s="194" t="s">
        <v>10</v>
      </c>
    </row>
    <row r="545" spans="1:5">
      <c r="A545" s="192">
        <v>4800037793</v>
      </c>
      <c r="B545" s="193" t="s">
        <v>586</v>
      </c>
      <c r="C545" s="193" t="s">
        <v>104</v>
      </c>
      <c r="D545" s="193" t="s">
        <v>22</v>
      </c>
      <c r="E545" s="194" t="s">
        <v>10</v>
      </c>
    </row>
    <row r="546" spans="1:5">
      <c r="A546" s="192">
        <v>4800037794</v>
      </c>
      <c r="B546" s="193" t="s">
        <v>587</v>
      </c>
      <c r="C546" s="193" t="s">
        <v>104</v>
      </c>
      <c r="D546" s="193" t="s">
        <v>22</v>
      </c>
      <c r="E546" s="194" t="s">
        <v>10</v>
      </c>
    </row>
    <row r="547" spans="1:5">
      <c r="A547" s="192">
        <v>4800037795</v>
      </c>
      <c r="B547" s="193" t="s">
        <v>588</v>
      </c>
      <c r="C547" s="193" t="s">
        <v>104</v>
      </c>
      <c r="D547" s="193" t="s">
        <v>22</v>
      </c>
      <c r="E547" s="194" t="s">
        <v>10</v>
      </c>
    </row>
    <row r="548" spans="1:5">
      <c r="A548" s="192">
        <v>4800037796</v>
      </c>
      <c r="B548" s="193" t="s">
        <v>589</v>
      </c>
      <c r="C548" s="193" t="s">
        <v>104</v>
      </c>
      <c r="D548" s="193" t="s">
        <v>22</v>
      </c>
      <c r="E548" s="194" t="s">
        <v>10</v>
      </c>
    </row>
    <row r="549" spans="1:5">
      <c r="A549" s="192">
        <v>4800037797</v>
      </c>
      <c r="B549" s="193" t="s">
        <v>590</v>
      </c>
      <c r="C549" s="193" t="s">
        <v>104</v>
      </c>
      <c r="D549" s="193" t="s">
        <v>22</v>
      </c>
      <c r="E549" s="194" t="s">
        <v>10</v>
      </c>
    </row>
    <row r="550" spans="1:5">
      <c r="A550" s="192">
        <v>4800037798</v>
      </c>
      <c r="B550" s="193" t="s">
        <v>591</v>
      </c>
      <c r="C550" s="193" t="s">
        <v>104</v>
      </c>
      <c r="D550" s="193" t="s">
        <v>22</v>
      </c>
      <c r="E550" s="194" t="s">
        <v>10</v>
      </c>
    </row>
    <row r="551" spans="1:5">
      <c r="A551" s="192">
        <v>4800037799</v>
      </c>
      <c r="B551" s="193" t="s">
        <v>592</v>
      </c>
      <c r="C551" s="193" t="s">
        <v>104</v>
      </c>
      <c r="D551" s="193" t="s">
        <v>22</v>
      </c>
      <c r="E551" s="194" t="s">
        <v>10</v>
      </c>
    </row>
    <row r="552" spans="1:5">
      <c r="A552" s="192">
        <v>4800037800</v>
      </c>
      <c r="B552" s="193" t="s">
        <v>593</v>
      </c>
      <c r="C552" s="193" t="s">
        <v>21</v>
      </c>
      <c r="D552" s="193" t="s">
        <v>22</v>
      </c>
      <c r="E552" s="194" t="s">
        <v>10</v>
      </c>
    </row>
    <row r="553" spans="1:5">
      <c r="A553" s="192">
        <v>4800037801</v>
      </c>
      <c r="B553" s="193" t="s">
        <v>594</v>
      </c>
      <c r="C553" s="193" t="s">
        <v>104</v>
      </c>
      <c r="D553" s="193" t="s">
        <v>22</v>
      </c>
      <c r="E553" s="194" t="s">
        <v>10</v>
      </c>
    </row>
    <row r="554" spans="1:5">
      <c r="A554" s="192">
        <v>4800037802</v>
      </c>
      <c r="B554" s="193" t="s">
        <v>595</v>
      </c>
      <c r="C554" s="193" t="s">
        <v>104</v>
      </c>
      <c r="D554" s="193" t="s">
        <v>22</v>
      </c>
      <c r="E554" s="194" t="s">
        <v>10</v>
      </c>
    </row>
    <row r="555" spans="1:5">
      <c r="A555" s="192">
        <v>4800038258</v>
      </c>
      <c r="B555" s="193" t="s">
        <v>596</v>
      </c>
      <c r="C555" s="193" t="s">
        <v>47</v>
      </c>
      <c r="D555" s="193" t="s">
        <v>48</v>
      </c>
      <c r="E555" s="194" t="s">
        <v>49</v>
      </c>
    </row>
    <row r="556" spans="1:5">
      <c r="A556" s="192">
        <v>4800038616</v>
      </c>
      <c r="B556" s="193" t="s">
        <v>223</v>
      </c>
      <c r="C556" s="193" t="s">
        <v>104</v>
      </c>
      <c r="D556" s="193" t="s">
        <v>22</v>
      </c>
      <c r="E556" s="194" t="s">
        <v>10</v>
      </c>
    </row>
    <row r="557" spans="1:5">
      <c r="A557" s="192">
        <v>4800038624</v>
      </c>
      <c r="B557" s="193" t="s">
        <v>597</v>
      </c>
      <c r="C557" s="193" t="s">
        <v>82</v>
      </c>
      <c r="D557" s="193" t="s">
        <v>83</v>
      </c>
      <c r="E557" s="194" t="s">
        <v>17</v>
      </c>
    </row>
    <row r="558" spans="1:5">
      <c r="A558" s="192">
        <v>4800038654</v>
      </c>
      <c r="B558" s="193" t="s">
        <v>217</v>
      </c>
      <c r="C558" s="193" t="s">
        <v>185</v>
      </c>
      <c r="D558" s="193" t="s">
        <v>109</v>
      </c>
      <c r="E558" s="194" t="s">
        <v>10</v>
      </c>
    </row>
    <row r="559" spans="1:5">
      <c r="A559" s="192">
        <v>4800039069</v>
      </c>
      <c r="B559" s="193" t="s">
        <v>598</v>
      </c>
      <c r="C559" s="193" t="s">
        <v>132</v>
      </c>
      <c r="D559" s="193" t="s">
        <v>132</v>
      </c>
      <c r="E559" s="194" t="s">
        <v>27</v>
      </c>
    </row>
    <row r="560" spans="1:5">
      <c r="A560" s="192">
        <v>4800039755</v>
      </c>
      <c r="B560" s="193" t="s">
        <v>599</v>
      </c>
      <c r="C560" s="193" t="s">
        <v>79</v>
      </c>
      <c r="D560" s="193" t="s">
        <v>79</v>
      </c>
      <c r="E560" s="194" t="s">
        <v>33</v>
      </c>
    </row>
    <row r="561" spans="1:5">
      <c r="A561" s="192">
        <v>4800039763</v>
      </c>
      <c r="B561" s="193" t="s">
        <v>44</v>
      </c>
      <c r="C561" s="193" t="s">
        <v>51</v>
      </c>
      <c r="D561" s="193" t="s">
        <v>52</v>
      </c>
      <c r="E561" s="194" t="s">
        <v>49</v>
      </c>
    </row>
    <row r="562" spans="1:5">
      <c r="A562" s="192">
        <v>4800039767</v>
      </c>
      <c r="B562" s="193" t="s">
        <v>600</v>
      </c>
      <c r="C562" s="193" t="s">
        <v>108</v>
      </c>
      <c r="D562" s="193" t="s">
        <v>109</v>
      </c>
      <c r="E562" s="194" t="s">
        <v>10</v>
      </c>
    </row>
    <row r="563" spans="1:5">
      <c r="A563" s="192">
        <v>4800039779</v>
      </c>
      <c r="B563" s="193" t="s">
        <v>44</v>
      </c>
      <c r="C563" s="193" t="s">
        <v>8</v>
      </c>
      <c r="D563" s="193" t="s">
        <v>9</v>
      </c>
      <c r="E563" s="194" t="s">
        <v>10</v>
      </c>
    </row>
    <row r="564" spans="1:5">
      <c r="A564" s="192">
        <v>4800039898</v>
      </c>
      <c r="B564" s="193" t="s">
        <v>601</v>
      </c>
      <c r="C564" s="193" t="s">
        <v>104</v>
      </c>
      <c r="D564" s="193" t="s">
        <v>22</v>
      </c>
      <c r="E564" s="194" t="s">
        <v>10</v>
      </c>
    </row>
    <row r="565" spans="1:5">
      <c r="A565" s="192">
        <v>4800040037</v>
      </c>
      <c r="B565" s="193" t="s">
        <v>602</v>
      </c>
      <c r="C565" s="193" t="s">
        <v>108</v>
      </c>
      <c r="D565" s="193" t="s">
        <v>109</v>
      </c>
      <c r="E565" s="194" t="s">
        <v>10</v>
      </c>
    </row>
    <row r="566" spans="1:5">
      <c r="A566" s="192">
        <v>4800040068</v>
      </c>
      <c r="B566" s="193" t="s">
        <v>200</v>
      </c>
      <c r="C566" s="193" t="s">
        <v>198</v>
      </c>
      <c r="D566" s="193" t="s">
        <v>109</v>
      </c>
      <c r="E566" s="194" t="s">
        <v>10</v>
      </c>
    </row>
    <row r="567" spans="1:5">
      <c r="A567" s="192">
        <v>4800040158</v>
      </c>
      <c r="B567" s="193" t="s">
        <v>603</v>
      </c>
      <c r="C567" s="193" t="s">
        <v>156</v>
      </c>
      <c r="D567" s="193" t="s">
        <v>9</v>
      </c>
      <c r="E567" s="194" t="s">
        <v>10</v>
      </c>
    </row>
    <row r="568" spans="1:5">
      <c r="A568" s="192">
        <v>4800040365</v>
      </c>
      <c r="B568" s="193" t="s">
        <v>604</v>
      </c>
      <c r="C568" s="193" t="s">
        <v>108</v>
      </c>
      <c r="D568" s="193" t="s">
        <v>109</v>
      </c>
      <c r="E568" s="194" t="s">
        <v>10</v>
      </c>
    </row>
    <row r="569" spans="1:5">
      <c r="A569" s="192">
        <v>4900000439</v>
      </c>
      <c r="B569" s="193" t="s">
        <v>605</v>
      </c>
      <c r="C569" s="193" t="s">
        <v>19</v>
      </c>
      <c r="D569" s="193" t="s">
        <v>19</v>
      </c>
      <c r="E569" s="194" t="s">
        <v>27</v>
      </c>
    </row>
    <row r="570" spans="1:5">
      <c r="A570" s="192">
        <v>4800040419</v>
      </c>
      <c r="B570" s="193" t="s">
        <v>557</v>
      </c>
      <c r="C570" s="193" t="s">
        <v>21</v>
      </c>
      <c r="D570" s="193" t="s">
        <v>22</v>
      </c>
      <c r="E570" s="194" t="s">
        <v>10</v>
      </c>
    </row>
    <row r="571" spans="1:5">
      <c r="A571" s="192">
        <v>4800040897</v>
      </c>
      <c r="B571" s="193" t="s">
        <v>535</v>
      </c>
      <c r="C571" s="193" t="s">
        <v>79</v>
      </c>
      <c r="D571" s="193" t="s">
        <v>79</v>
      </c>
      <c r="E571" s="194" t="s">
        <v>33</v>
      </c>
    </row>
    <row r="572" spans="1:5">
      <c r="A572" s="192">
        <v>4800041101</v>
      </c>
      <c r="B572" s="193" t="s">
        <v>606</v>
      </c>
      <c r="C572" s="193" t="s">
        <v>165</v>
      </c>
      <c r="D572" s="193" t="s">
        <v>9</v>
      </c>
      <c r="E572" s="194" t="s">
        <v>10</v>
      </c>
    </row>
    <row r="573" spans="1:5">
      <c r="A573" s="192">
        <v>4800041269</v>
      </c>
      <c r="B573" s="193" t="s">
        <v>607</v>
      </c>
      <c r="C573" s="193" t="s">
        <v>38</v>
      </c>
      <c r="D573" s="193" t="s">
        <v>22</v>
      </c>
      <c r="E573" s="194" t="s">
        <v>10</v>
      </c>
    </row>
    <row r="574" spans="1:5">
      <c r="A574" s="192">
        <v>4800041271</v>
      </c>
      <c r="B574" s="193" t="s">
        <v>608</v>
      </c>
      <c r="C574" s="193" t="s">
        <v>38</v>
      </c>
      <c r="D574" s="193" t="s">
        <v>22</v>
      </c>
      <c r="E574" s="194" t="s">
        <v>10</v>
      </c>
    </row>
    <row r="575" spans="1:5">
      <c r="A575" s="192">
        <v>4800041272</v>
      </c>
      <c r="B575" s="193" t="s">
        <v>609</v>
      </c>
      <c r="C575" s="193" t="s">
        <v>38</v>
      </c>
      <c r="D575" s="193" t="s">
        <v>22</v>
      </c>
      <c r="E575" s="194" t="s">
        <v>10</v>
      </c>
    </row>
    <row r="576" spans="1:5">
      <c r="A576" s="192">
        <v>4800041273</v>
      </c>
      <c r="B576" s="193" t="s">
        <v>610</v>
      </c>
      <c r="C576" s="193" t="s">
        <v>38</v>
      </c>
      <c r="D576" s="193" t="s">
        <v>22</v>
      </c>
      <c r="E576" s="194" t="s">
        <v>10</v>
      </c>
    </row>
    <row r="577" spans="1:5">
      <c r="A577" s="192">
        <v>4800041274</v>
      </c>
      <c r="B577" s="193" t="s">
        <v>611</v>
      </c>
      <c r="C577" s="193" t="s">
        <v>38</v>
      </c>
      <c r="D577" s="193" t="s">
        <v>22</v>
      </c>
      <c r="E577" s="194" t="s">
        <v>10</v>
      </c>
    </row>
    <row r="578" spans="1:5">
      <c r="A578" s="192">
        <v>4800041275</v>
      </c>
      <c r="B578" s="193" t="s">
        <v>96</v>
      </c>
      <c r="C578" s="193" t="s">
        <v>122</v>
      </c>
      <c r="D578" s="193" t="s">
        <v>9</v>
      </c>
      <c r="E578" s="194" t="s">
        <v>10</v>
      </c>
    </row>
    <row r="579" spans="1:5">
      <c r="A579" s="192">
        <v>4800041291</v>
      </c>
      <c r="B579" s="193" t="s">
        <v>612</v>
      </c>
      <c r="C579" s="193" t="s">
        <v>8</v>
      </c>
      <c r="D579" s="193" t="s">
        <v>9</v>
      </c>
      <c r="E579" s="194" t="s">
        <v>10</v>
      </c>
    </row>
    <row r="580" spans="1:5">
      <c r="A580" s="192">
        <v>4800041763</v>
      </c>
      <c r="B580" s="193" t="s">
        <v>226</v>
      </c>
      <c r="C580" s="193" t="s">
        <v>262</v>
      </c>
      <c r="D580" s="193" t="s">
        <v>77</v>
      </c>
      <c r="E580" s="194" t="s">
        <v>10</v>
      </c>
    </row>
    <row r="581" spans="1:5">
      <c r="A581" s="192">
        <v>4800041909</v>
      </c>
      <c r="B581" s="193" t="s">
        <v>613</v>
      </c>
      <c r="C581" s="193" t="s">
        <v>118</v>
      </c>
      <c r="D581" s="193" t="s">
        <v>26</v>
      </c>
      <c r="E581" s="194" t="s">
        <v>27</v>
      </c>
    </row>
    <row r="582" spans="1:5">
      <c r="A582" s="192">
        <v>4800042272</v>
      </c>
      <c r="B582" s="193" t="s">
        <v>278</v>
      </c>
      <c r="C582" s="193" t="s">
        <v>108</v>
      </c>
      <c r="D582" s="193" t="s">
        <v>109</v>
      </c>
      <c r="E582" s="194" t="s">
        <v>10</v>
      </c>
    </row>
    <row r="583" spans="1:5">
      <c r="A583" s="192">
        <v>4800043638</v>
      </c>
      <c r="B583" s="193" t="s">
        <v>197</v>
      </c>
      <c r="C583" s="193" t="s">
        <v>198</v>
      </c>
      <c r="D583" s="193" t="s">
        <v>109</v>
      </c>
      <c r="E583" s="194" t="s">
        <v>10</v>
      </c>
    </row>
    <row r="584" spans="1:5">
      <c r="A584" s="192">
        <v>4800043829</v>
      </c>
      <c r="B584" s="193" t="s">
        <v>614</v>
      </c>
      <c r="C584" s="193" t="s">
        <v>198</v>
      </c>
      <c r="D584" s="193" t="s">
        <v>109</v>
      </c>
      <c r="E584" s="194" t="s">
        <v>10</v>
      </c>
    </row>
    <row r="585" spans="1:5">
      <c r="A585" s="192">
        <v>4800043973</v>
      </c>
      <c r="B585" s="193" t="s">
        <v>615</v>
      </c>
      <c r="C585" s="193" t="s">
        <v>163</v>
      </c>
      <c r="D585" s="193" t="s">
        <v>62</v>
      </c>
      <c r="E585" s="194" t="s">
        <v>27</v>
      </c>
    </row>
    <row r="586" spans="1:5">
      <c r="A586" s="192">
        <v>4800043990</v>
      </c>
      <c r="B586" s="193" t="s">
        <v>616</v>
      </c>
      <c r="C586" s="193" t="s">
        <v>38</v>
      </c>
      <c r="D586" s="193" t="s">
        <v>22</v>
      </c>
      <c r="E586" s="194" t="s">
        <v>10</v>
      </c>
    </row>
    <row r="587" spans="1:5">
      <c r="A587" s="192">
        <v>4800043997</v>
      </c>
      <c r="B587" s="193" t="s">
        <v>617</v>
      </c>
      <c r="C587" s="193" t="s">
        <v>108</v>
      </c>
      <c r="D587" s="193" t="s">
        <v>109</v>
      </c>
      <c r="E587" s="194" t="s">
        <v>10</v>
      </c>
    </row>
    <row r="588" spans="1:5">
      <c r="A588" s="192">
        <v>4800044009</v>
      </c>
      <c r="B588" s="193" t="s">
        <v>249</v>
      </c>
      <c r="C588" s="193" t="s">
        <v>104</v>
      </c>
      <c r="D588" s="193" t="s">
        <v>22</v>
      </c>
      <c r="E588" s="194" t="s">
        <v>10</v>
      </c>
    </row>
    <row r="589" spans="1:5">
      <c r="A589" s="192">
        <v>4800044014</v>
      </c>
      <c r="B589" s="193" t="s">
        <v>160</v>
      </c>
      <c r="C589" s="193" t="s">
        <v>38</v>
      </c>
      <c r="D589" s="193" t="s">
        <v>22</v>
      </c>
      <c r="E589" s="194" t="s">
        <v>10</v>
      </c>
    </row>
    <row r="590" spans="1:5">
      <c r="A590" s="192">
        <v>4800044019</v>
      </c>
      <c r="B590" s="193" t="s">
        <v>183</v>
      </c>
      <c r="C590" s="193" t="s">
        <v>163</v>
      </c>
      <c r="D590" s="193" t="s">
        <v>62</v>
      </c>
      <c r="E590" s="194" t="s">
        <v>27</v>
      </c>
    </row>
    <row r="591" spans="1:5">
      <c r="A591" s="192">
        <v>4800044042</v>
      </c>
      <c r="B591" s="193" t="s">
        <v>618</v>
      </c>
      <c r="C591" s="193" t="s">
        <v>132</v>
      </c>
      <c r="D591" s="193" t="s">
        <v>132</v>
      </c>
      <c r="E591" s="194" t="s">
        <v>27</v>
      </c>
    </row>
    <row r="592" spans="1:5">
      <c r="A592" s="192">
        <v>4800044071</v>
      </c>
      <c r="B592" s="193" t="s">
        <v>619</v>
      </c>
      <c r="C592" s="193" t="s">
        <v>97</v>
      </c>
      <c r="D592" s="193" t="s">
        <v>26</v>
      </c>
      <c r="E592" s="194" t="s">
        <v>27</v>
      </c>
    </row>
    <row r="593" spans="1:5">
      <c r="A593" s="192">
        <v>4800044078</v>
      </c>
      <c r="B593" s="193" t="s">
        <v>620</v>
      </c>
      <c r="C593" s="193" t="s">
        <v>38</v>
      </c>
      <c r="D593" s="193" t="s">
        <v>22</v>
      </c>
      <c r="E593" s="194" t="s">
        <v>10</v>
      </c>
    </row>
    <row r="594" spans="1:5">
      <c r="A594" s="192">
        <v>4800046694</v>
      </c>
      <c r="B594" s="193" t="s">
        <v>316</v>
      </c>
      <c r="C594" s="193" t="s">
        <v>31</v>
      </c>
      <c r="D594" s="193" t="s">
        <v>32</v>
      </c>
      <c r="E594" s="194" t="s">
        <v>33</v>
      </c>
    </row>
    <row r="595" spans="1:5">
      <c r="A595" s="192">
        <v>4800046775</v>
      </c>
      <c r="B595" s="193" t="s">
        <v>621</v>
      </c>
      <c r="C595" s="193" t="s">
        <v>31</v>
      </c>
      <c r="D595" s="193" t="s">
        <v>32</v>
      </c>
      <c r="E595" s="194" t="s">
        <v>33</v>
      </c>
    </row>
    <row r="596" spans="1:5">
      <c r="A596" s="192">
        <v>4800047716</v>
      </c>
      <c r="B596" s="193" t="s">
        <v>622</v>
      </c>
      <c r="C596" s="193" t="s">
        <v>57</v>
      </c>
      <c r="D596" s="193" t="s">
        <v>57</v>
      </c>
      <c r="E596" s="194" t="s">
        <v>33</v>
      </c>
    </row>
    <row r="597" spans="1:5">
      <c r="A597" s="192">
        <v>4800047728</v>
      </c>
      <c r="B597" s="193" t="s">
        <v>623</v>
      </c>
      <c r="C597" s="193" t="s">
        <v>117</v>
      </c>
      <c r="D597" s="193" t="s">
        <v>109</v>
      </c>
      <c r="E597" s="194" t="s">
        <v>10</v>
      </c>
    </row>
    <row r="598" spans="1:5">
      <c r="A598" s="192">
        <v>4800047730</v>
      </c>
      <c r="B598" s="193" t="s">
        <v>624</v>
      </c>
      <c r="C598" s="193" t="s">
        <v>117</v>
      </c>
      <c r="D598" s="193" t="s">
        <v>109</v>
      </c>
      <c r="E598" s="194" t="s">
        <v>10</v>
      </c>
    </row>
    <row r="599" spans="1:5">
      <c r="A599" s="192">
        <v>4800047731</v>
      </c>
      <c r="B599" s="193" t="s">
        <v>625</v>
      </c>
      <c r="C599" s="193" t="s">
        <v>117</v>
      </c>
      <c r="D599" s="193" t="s">
        <v>109</v>
      </c>
      <c r="E599" s="194" t="s">
        <v>10</v>
      </c>
    </row>
    <row r="600" spans="1:5">
      <c r="A600" s="192">
        <v>4800047732</v>
      </c>
      <c r="B600" s="193" t="s">
        <v>626</v>
      </c>
      <c r="C600" s="193" t="s">
        <v>117</v>
      </c>
      <c r="D600" s="193" t="s">
        <v>109</v>
      </c>
      <c r="E600" s="194" t="s">
        <v>10</v>
      </c>
    </row>
    <row r="601" spans="1:5">
      <c r="A601" s="192">
        <v>4800047792</v>
      </c>
      <c r="B601" s="193" t="s">
        <v>627</v>
      </c>
      <c r="C601" s="193" t="s">
        <v>25</v>
      </c>
      <c r="D601" s="193" t="s">
        <v>26</v>
      </c>
      <c r="E601" s="194" t="s">
        <v>27</v>
      </c>
    </row>
    <row r="602" spans="1:5">
      <c r="A602" s="192">
        <v>4800048122</v>
      </c>
      <c r="B602" s="193" t="s">
        <v>628</v>
      </c>
      <c r="C602" s="193" t="s">
        <v>198</v>
      </c>
      <c r="D602" s="193" t="s">
        <v>109</v>
      </c>
      <c r="E602" s="194" t="s">
        <v>10</v>
      </c>
    </row>
    <row r="603" spans="1:5">
      <c r="A603" s="192">
        <v>4800048468</v>
      </c>
      <c r="B603" s="193" t="s">
        <v>629</v>
      </c>
      <c r="C603" s="193" t="s">
        <v>69</v>
      </c>
      <c r="D603" s="193" t="s">
        <v>70</v>
      </c>
      <c r="E603" s="194" t="s">
        <v>27</v>
      </c>
    </row>
    <row r="604" spans="1:5">
      <c r="A604" s="192">
        <v>4800048488</v>
      </c>
      <c r="B604" s="193" t="s">
        <v>630</v>
      </c>
      <c r="C604" s="193" t="s">
        <v>117</v>
      </c>
      <c r="D604" s="193" t="s">
        <v>109</v>
      </c>
      <c r="E604" s="194" t="s">
        <v>10</v>
      </c>
    </row>
    <row r="605" spans="1:5">
      <c r="A605" s="192">
        <v>4800048757</v>
      </c>
      <c r="B605" s="193" t="s">
        <v>631</v>
      </c>
      <c r="C605" s="193" t="s">
        <v>262</v>
      </c>
      <c r="D605" s="193" t="s">
        <v>77</v>
      </c>
      <c r="E605" s="194" t="s">
        <v>10</v>
      </c>
    </row>
    <row r="606" spans="1:5">
      <c r="A606" s="192">
        <v>4800048784</v>
      </c>
      <c r="B606" s="193" t="s">
        <v>194</v>
      </c>
      <c r="C606" s="193" t="s">
        <v>25</v>
      </c>
      <c r="D606" s="193" t="s">
        <v>26</v>
      </c>
      <c r="E606" s="194" t="s">
        <v>27</v>
      </c>
    </row>
    <row r="607" spans="1:5">
      <c r="A607" s="192">
        <v>4800048814</v>
      </c>
      <c r="B607" s="193" t="s">
        <v>632</v>
      </c>
      <c r="C607" s="193" t="s">
        <v>132</v>
      </c>
      <c r="D607" s="193" t="s">
        <v>132</v>
      </c>
      <c r="E607" s="194" t="s">
        <v>27</v>
      </c>
    </row>
    <row r="608" spans="1:5">
      <c r="A608" s="192">
        <v>4800048815</v>
      </c>
      <c r="B608" s="193" t="s">
        <v>633</v>
      </c>
      <c r="C608" s="193" t="s">
        <v>117</v>
      </c>
      <c r="D608" s="193" t="s">
        <v>109</v>
      </c>
      <c r="E608" s="194" t="s">
        <v>10</v>
      </c>
    </row>
    <row r="609" spans="1:5">
      <c r="A609" s="192">
        <v>4800049037</v>
      </c>
      <c r="B609" s="193" t="s">
        <v>634</v>
      </c>
      <c r="C609" s="193" t="s">
        <v>445</v>
      </c>
      <c r="D609" s="193" t="s">
        <v>446</v>
      </c>
      <c r="E609" s="194" t="s">
        <v>17</v>
      </c>
    </row>
    <row r="610" spans="1:5">
      <c r="A610" s="192">
        <v>4800049227</v>
      </c>
      <c r="B610" s="193" t="s">
        <v>635</v>
      </c>
      <c r="C610" s="193" t="s">
        <v>636</v>
      </c>
      <c r="D610" s="193" t="s">
        <v>637</v>
      </c>
      <c r="E610" s="194" t="s">
        <v>17</v>
      </c>
    </row>
    <row r="611" spans="1:5">
      <c r="A611" s="192">
        <v>4800049323</v>
      </c>
      <c r="B611" s="193" t="s">
        <v>638</v>
      </c>
      <c r="C611" s="193" t="s">
        <v>104</v>
      </c>
      <c r="D611" s="193" t="s">
        <v>22</v>
      </c>
      <c r="E611" s="194" t="s">
        <v>10</v>
      </c>
    </row>
    <row r="612" spans="1:5">
      <c r="A612" s="192">
        <v>4800050125</v>
      </c>
      <c r="B612" s="193" t="s">
        <v>213</v>
      </c>
      <c r="C612" s="193" t="s">
        <v>6</v>
      </c>
      <c r="D612" s="193" t="s">
        <v>6</v>
      </c>
      <c r="E612" s="194" t="s">
        <v>27</v>
      </c>
    </row>
    <row r="613" spans="1:5">
      <c r="A613" s="192">
        <v>4800050227</v>
      </c>
      <c r="B613" s="193" t="s">
        <v>213</v>
      </c>
      <c r="C613" s="193" t="s">
        <v>19</v>
      </c>
      <c r="D613" s="193" t="s">
        <v>19</v>
      </c>
      <c r="E613" s="194" t="s">
        <v>27</v>
      </c>
    </row>
    <row r="614" spans="1:5">
      <c r="A614" s="192">
        <v>4800050377</v>
      </c>
      <c r="B614" s="193" t="s">
        <v>639</v>
      </c>
      <c r="C614" s="193" t="s">
        <v>40</v>
      </c>
      <c r="D614" s="193" t="s">
        <v>40</v>
      </c>
      <c r="E614" s="194" t="s">
        <v>10</v>
      </c>
    </row>
    <row r="615" spans="1:5">
      <c r="A615" s="192">
        <v>4800050386</v>
      </c>
      <c r="B615" s="193" t="s">
        <v>482</v>
      </c>
      <c r="C615" s="193" t="s">
        <v>38</v>
      </c>
      <c r="D615" s="193" t="s">
        <v>22</v>
      </c>
      <c r="E615" s="194" t="s">
        <v>10</v>
      </c>
    </row>
    <row r="616" spans="1:5">
      <c r="A616" s="192">
        <v>4800050387</v>
      </c>
      <c r="B616" s="193" t="s">
        <v>239</v>
      </c>
      <c r="C616" s="193" t="s">
        <v>122</v>
      </c>
      <c r="D616" s="193" t="s">
        <v>9</v>
      </c>
      <c r="E616" s="194" t="s">
        <v>10</v>
      </c>
    </row>
    <row r="617" spans="1:5">
      <c r="A617" s="192">
        <v>4800050596</v>
      </c>
      <c r="B617" s="193" t="s">
        <v>640</v>
      </c>
      <c r="C617" s="193" t="s">
        <v>15</v>
      </c>
      <c r="D617" s="193" t="s">
        <v>16</v>
      </c>
      <c r="E617" s="194" t="s">
        <v>17</v>
      </c>
    </row>
    <row r="618" spans="1:5">
      <c r="A618" s="192">
        <v>4800050622</v>
      </c>
      <c r="B618" s="193" t="s">
        <v>641</v>
      </c>
      <c r="C618" s="193" t="s">
        <v>642</v>
      </c>
      <c r="D618" s="193" t="s">
        <v>642</v>
      </c>
      <c r="E618" s="194" t="s">
        <v>27</v>
      </c>
    </row>
    <row r="619" spans="1:5">
      <c r="A619" s="192">
        <v>4800050629</v>
      </c>
      <c r="B619" s="193" t="s">
        <v>160</v>
      </c>
      <c r="C619" s="193" t="s">
        <v>45</v>
      </c>
      <c r="D619" s="193" t="s">
        <v>22</v>
      </c>
      <c r="E619" s="194" t="s">
        <v>10</v>
      </c>
    </row>
    <row r="620" spans="1:5">
      <c r="A620" s="192">
        <v>4800050683</v>
      </c>
      <c r="B620" s="193" t="s">
        <v>643</v>
      </c>
      <c r="C620" s="193" t="s">
        <v>38</v>
      </c>
      <c r="D620" s="193" t="s">
        <v>22</v>
      </c>
      <c r="E620" s="194" t="s">
        <v>10</v>
      </c>
    </row>
    <row r="621" spans="1:5">
      <c r="A621" s="192">
        <v>4800050684</v>
      </c>
      <c r="B621" s="193" t="s">
        <v>644</v>
      </c>
      <c r="C621" s="193" t="s">
        <v>38</v>
      </c>
      <c r="D621" s="193" t="s">
        <v>22</v>
      </c>
      <c r="E621" s="194" t="s">
        <v>10</v>
      </c>
    </row>
    <row r="622" spans="1:5">
      <c r="A622" s="192">
        <v>4800050685</v>
      </c>
      <c r="B622" s="193" t="s">
        <v>645</v>
      </c>
      <c r="C622" s="193" t="s">
        <v>38</v>
      </c>
      <c r="D622" s="193" t="s">
        <v>22</v>
      </c>
      <c r="E622" s="194" t="s">
        <v>10</v>
      </c>
    </row>
    <row r="623" spans="1:5">
      <c r="A623" s="192">
        <v>4800050687</v>
      </c>
      <c r="B623" s="193" t="s">
        <v>646</v>
      </c>
      <c r="C623" s="193" t="s">
        <v>38</v>
      </c>
      <c r="D623" s="193" t="s">
        <v>22</v>
      </c>
      <c r="E623" s="194" t="s">
        <v>10</v>
      </c>
    </row>
    <row r="624" spans="1:5">
      <c r="A624" s="192">
        <v>4800050688</v>
      </c>
      <c r="B624" s="193" t="s">
        <v>647</v>
      </c>
      <c r="C624" s="193" t="s">
        <v>38</v>
      </c>
      <c r="D624" s="193" t="s">
        <v>22</v>
      </c>
      <c r="E624" s="194" t="s">
        <v>10</v>
      </c>
    </row>
    <row r="625" spans="1:5">
      <c r="A625" s="192">
        <v>4800050689</v>
      </c>
      <c r="B625" s="193" t="s">
        <v>648</v>
      </c>
      <c r="C625" s="193" t="s">
        <v>38</v>
      </c>
      <c r="D625" s="193" t="s">
        <v>22</v>
      </c>
      <c r="E625" s="194" t="s">
        <v>10</v>
      </c>
    </row>
    <row r="626" spans="1:5">
      <c r="A626" s="192">
        <v>4800050690</v>
      </c>
      <c r="B626" s="193" t="s">
        <v>649</v>
      </c>
      <c r="C626" s="193" t="s">
        <v>38</v>
      </c>
      <c r="D626" s="193" t="s">
        <v>22</v>
      </c>
      <c r="E626" s="194" t="s">
        <v>10</v>
      </c>
    </row>
    <row r="627" spans="1:5">
      <c r="A627" s="192">
        <v>4800050692</v>
      </c>
      <c r="B627" s="193" t="s">
        <v>650</v>
      </c>
      <c r="C627" s="193" t="s">
        <v>38</v>
      </c>
      <c r="D627" s="193" t="s">
        <v>22</v>
      </c>
      <c r="E627" s="194" t="s">
        <v>10</v>
      </c>
    </row>
    <row r="628" spans="1:5">
      <c r="A628" s="192">
        <v>4800050693</v>
      </c>
      <c r="B628" s="193" t="s">
        <v>651</v>
      </c>
      <c r="C628" s="193" t="s">
        <v>38</v>
      </c>
      <c r="D628" s="193" t="s">
        <v>22</v>
      </c>
      <c r="E628" s="194" t="s">
        <v>10</v>
      </c>
    </row>
    <row r="629" spans="1:5">
      <c r="A629" s="192">
        <v>4800050694</v>
      </c>
      <c r="B629" s="193" t="s">
        <v>652</v>
      </c>
      <c r="C629" s="193" t="s">
        <v>38</v>
      </c>
      <c r="D629" s="193" t="s">
        <v>22</v>
      </c>
      <c r="E629" s="194" t="s">
        <v>10</v>
      </c>
    </row>
    <row r="630" spans="1:5">
      <c r="A630" s="192">
        <v>4800050695</v>
      </c>
      <c r="B630" s="193" t="s">
        <v>653</v>
      </c>
      <c r="C630" s="193" t="s">
        <v>38</v>
      </c>
      <c r="D630" s="193" t="s">
        <v>22</v>
      </c>
      <c r="E630" s="194" t="s">
        <v>10</v>
      </c>
    </row>
    <row r="631" spans="1:5">
      <c r="A631" s="192">
        <v>4800050696</v>
      </c>
      <c r="B631" s="193" t="s">
        <v>582</v>
      </c>
      <c r="C631" s="193" t="s">
        <v>38</v>
      </c>
      <c r="D631" s="193" t="s">
        <v>22</v>
      </c>
      <c r="E631" s="194" t="s">
        <v>10</v>
      </c>
    </row>
    <row r="632" spans="1:5">
      <c r="A632" s="192">
        <v>4800050697</v>
      </c>
      <c r="B632" s="193" t="s">
        <v>587</v>
      </c>
      <c r="C632" s="193" t="s">
        <v>38</v>
      </c>
      <c r="D632" s="193" t="s">
        <v>22</v>
      </c>
      <c r="E632" s="194" t="s">
        <v>10</v>
      </c>
    </row>
    <row r="633" spans="1:5">
      <c r="A633" s="192">
        <v>4800050698</v>
      </c>
      <c r="B633" s="193" t="s">
        <v>654</v>
      </c>
      <c r="C633" s="193" t="s">
        <v>38</v>
      </c>
      <c r="D633" s="193" t="s">
        <v>22</v>
      </c>
      <c r="E633" s="194" t="s">
        <v>10</v>
      </c>
    </row>
    <row r="634" spans="1:5">
      <c r="A634" s="192">
        <v>4800050719</v>
      </c>
      <c r="B634" s="193" t="s">
        <v>655</v>
      </c>
      <c r="C634" s="193" t="s">
        <v>45</v>
      </c>
      <c r="D634" s="193" t="s">
        <v>22</v>
      </c>
      <c r="E634" s="194" t="s">
        <v>10</v>
      </c>
    </row>
    <row r="635" spans="1:5">
      <c r="A635" s="192">
        <v>4800050722</v>
      </c>
      <c r="B635" s="193" t="s">
        <v>656</v>
      </c>
      <c r="C635" s="193" t="s">
        <v>45</v>
      </c>
      <c r="D635" s="193" t="s">
        <v>22</v>
      </c>
      <c r="E635" s="194" t="s">
        <v>10</v>
      </c>
    </row>
    <row r="636" spans="1:5">
      <c r="A636" s="192">
        <v>4800050723</v>
      </c>
      <c r="B636" s="193" t="s">
        <v>657</v>
      </c>
      <c r="C636" s="193" t="s">
        <v>45</v>
      </c>
      <c r="D636" s="193" t="s">
        <v>22</v>
      </c>
      <c r="E636" s="194" t="s">
        <v>10</v>
      </c>
    </row>
    <row r="637" spans="1:5">
      <c r="A637" s="192">
        <v>4800050728</v>
      </c>
      <c r="B637" s="193" t="s">
        <v>658</v>
      </c>
      <c r="C637" s="193" t="s">
        <v>45</v>
      </c>
      <c r="D637" s="193" t="s">
        <v>22</v>
      </c>
      <c r="E637" s="194" t="s">
        <v>10</v>
      </c>
    </row>
    <row r="638" spans="1:5">
      <c r="A638" s="192">
        <v>4800050729</v>
      </c>
      <c r="B638" s="193" t="s">
        <v>659</v>
      </c>
      <c r="C638" s="193" t="s">
        <v>45</v>
      </c>
      <c r="D638" s="193" t="s">
        <v>22</v>
      </c>
      <c r="E638" s="194" t="s">
        <v>10</v>
      </c>
    </row>
    <row r="639" spans="1:5">
      <c r="A639" s="192">
        <v>4800050730</v>
      </c>
      <c r="B639" s="193" t="s">
        <v>660</v>
      </c>
      <c r="C639" s="193" t="s">
        <v>45</v>
      </c>
      <c r="D639" s="193" t="s">
        <v>22</v>
      </c>
      <c r="E639" s="194" t="s">
        <v>10</v>
      </c>
    </row>
    <row r="640" spans="1:5">
      <c r="A640" s="192">
        <v>4800050731</v>
      </c>
      <c r="B640" s="193" t="s">
        <v>661</v>
      </c>
      <c r="C640" s="193" t="s">
        <v>45</v>
      </c>
      <c r="D640" s="193" t="s">
        <v>22</v>
      </c>
      <c r="E640" s="194" t="s">
        <v>10</v>
      </c>
    </row>
    <row r="641" spans="1:5">
      <c r="A641" s="192">
        <v>4800050732</v>
      </c>
      <c r="B641" s="193" t="s">
        <v>662</v>
      </c>
      <c r="C641" s="193" t="s">
        <v>45</v>
      </c>
      <c r="D641" s="193" t="s">
        <v>22</v>
      </c>
      <c r="E641" s="194" t="s">
        <v>10</v>
      </c>
    </row>
    <row r="642" spans="1:5">
      <c r="A642" s="192">
        <v>4800050733</v>
      </c>
      <c r="B642" s="193" t="s">
        <v>663</v>
      </c>
      <c r="C642" s="193" t="s">
        <v>45</v>
      </c>
      <c r="D642" s="193" t="s">
        <v>22</v>
      </c>
      <c r="E642" s="194" t="s">
        <v>10</v>
      </c>
    </row>
    <row r="643" spans="1:5">
      <c r="A643" s="192">
        <v>4800050734</v>
      </c>
      <c r="B643" s="193" t="s">
        <v>664</v>
      </c>
      <c r="C643" s="193" t="s">
        <v>45</v>
      </c>
      <c r="D643" s="193" t="s">
        <v>22</v>
      </c>
      <c r="E643" s="194" t="s">
        <v>10</v>
      </c>
    </row>
    <row r="644" spans="1:5">
      <c r="A644" s="192">
        <v>4800050735</v>
      </c>
      <c r="B644" s="193" t="s">
        <v>665</v>
      </c>
      <c r="C644" s="193" t="s">
        <v>45</v>
      </c>
      <c r="D644" s="193" t="s">
        <v>22</v>
      </c>
      <c r="E644" s="194" t="s">
        <v>10</v>
      </c>
    </row>
    <row r="645" spans="1:5">
      <c r="A645" s="192">
        <v>4800050736</v>
      </c>
      <c r="B645" s="193" t="s">
        <v>666</v>
      </c>
      <c r="C645" s="193" t="s">
        <v>45</v>
      </c>
      <c r="D645" s="193" t="s">
        <v>22</v>
      </c>
      <c r="E645" s="194" t="s">
        <v>10</v>
      </c>
    </row>
    <row r="646" spans="1:5">
      <c r="A646" s="192">
        <v>4800050763</v>
      </c>
      <c r="B646" s="193" t="s">
        <v>667</v>
      </c>
      <c r="C646" s="193" t="s">
        <v>57</v>
      </c>
      <c r="D646" s="193" t="s">
        <v>57</v>
      </c>
      <c r="E646" s="194" t="s">
        <v>33</v>
      </c>
    </row>
    <row r="647" spans="1:5">
      <c r="A647" s="192">
        <v>4800050764</v>
      </c>
      <c r="B647" s="193" t="s">
        <v>668</v>
      </c>
      <c r="C647" s="193" t="s">
        <v>42</v>
      </c>
      <c r="D647" s="193" t="s">
        <v>42</v>
      </c>
      <c r="E647" s="194" t="s">
        <v>43</v>
      </c>
    </row>
    <row r="648" spans="1:5">
      <c r="A648" s="192">
        <v>4800050786</v>
      </c>
      <c r="B648" s="193" t="s">
        <v>669</v>
      </c>
      <c r="C648" s="193" t="s">
        <v>79</v>
      </c>
      <c r="D648" s="193" t="s">
        <v>79</v>
      </c>
      <c r="E648" s="194" t="s">
        <v>33</v>
      </c>
    </row>
    <row r="649" spans="1:5">
      <c r="A649" s="192">
        <v>4800050810</v>
      </c>
      <c r="B649" s="193" t="s">
        <v>670</v>
      </c>
      <c r="C649" s="193" t="s">
        <v>57</v>
      </c>
      <c r="D649" s="193" t="s">
        <v>57</v>
      </c>
      <c r="E649" s="194" t="s">
        <v>33</v>
      </c>
    </row>
    <row r="650" spans="1:5">
      <c r="A650" s="192">
        <v>4800050849</v>
      </c>
      <c r="B650" s="193" t="s">
        <v>671</v>
      </c>
      <c r="C650" s="193" t="s">
        <v>57</v>
      </c>
      <c r="D650" s="193" t="s">
        <v>57</v>
      </c>
      <c r="E650" s="194" t="s">
        <v>33</v>
      </c>
    </row>
    <row r="651" spans="1:5">
      <c r="A651" s="192">
        <v>4800050864</v>
      </c>
      <c r="B651" s="193" t="s">
        <v>672</v>
      </c>
      <c r="C651" s="193" t="s">
        <v>132</v>
      </c>
      <c r="D651" s="193" t="s">
        <v>132</v>
      </c>
      <c r="E651" s="194" t="s">
        <v>27</v>
      </c>
    </row>
    <row r="652" spans="1:5">
      <c r="A652" s="192">
        <v>4800050907</v>
      </c>
      <c r="B652" s="193" t="s">
        <v>673</v>
      </c>
      <c r="C652" s="193" t="s">
        <v>97</v>
      </c>
      <c r="D652" s="193" t="s">
        <v>26</v>
      </c>
      <c r="E652" s="194" t="s">
        <v>27</v>
      </c>
    </row>
    <row r="653" spans="1:5">
      <c r="A653" s="192">
        <v>4800050915</v>
      </c>
      <c r="B653" s="193" t="s">
        <v>220</v>
      </c>
      <c r="C653" s="193" t="s">
        <v>156</v>
      </c>
      <c r="D653" s="193" t="s">
        <v>9</v>
      </c>
      <c r="E653" s="194" t="s">
        <v>10</v>
      </c>
    </row>
    <row r="654" spans="1:5">
      <c r="A654" s="192">
        <v>4800050920</v>
      </c>
      <c r="B654" s="193" t="s">
        <v>674</v>
      </c>
      <c r="C654" s="193" t="s">
        <v>21</v>
      </c>
      <c r="D654" s="193" t="s">
        <v>22</v>
      </c>
      <c r="E654" s="194" t="s">
        <v>10</v>
      </c>
    </row>
    <row r="655" spans="1:5">
      <c r="A655" s="192">
        <v>4800050923</v>
      </c>
      <c r="B655" s="193" t="s">
        <v>239</v>
      </c>
      <c r="C655" s="193" t="s">
        <v>198</v>
      </c>
      <c r="D655" s="193" t="s">
        <v>109</v>
      </c>
      <c r="E655" s="194" t="s">
        <v>10</v>
      </c>
    </row>
    <row r="656" spans="1:5">
      <c r="A656" s="192">
        <v>4800051041</v>
      </c>
      <c r="B656" s="193" t="s">
        <v>675</v>
      </c>
      <c r="C656" s="193" t="s">
        <v>70</v>
      </c>
      <c r="D656" s="193" t="s">
        <v>70</v>
      </c>
      <c r="E656" s="194" t="s">
        <v>27</v>
      </c>
    </row>
    <row r="657" spans="1:5">
      <c r="A657" s="192">
        <v>4800051143</v>
      </c>
      <c r="B657" s="193" t="s">
        <v>167</v>
      </c>
      <c r="C657" s="193" t="s">
        <v>25</v>
      </c>
      <c r="D657" s="193" t="s">
        <v>26</v>
      </c>
      <c r="E657" s="194" t="s">
        <v>27</v>
      </c>
    </row>
    <row r="658" spans="1:5">
      <c r="A658" s="192">
        <v>4800051256</v>
      </c>
      <c r="B658" s="193" t="s">
        <v>676</v>
      </c>
      <c r="C658" s="193" t="s">
        <v>45</v>
      </c>
      <c r="D658" s="193" t="s">
        <v>22</v>
      </c>
      <c r="E658" s="194" t="s">
        <v>10</v>
      </c>
    </row>
    <row r="659" spans="1:5">
      <c r="A659" s="192">
        <v>4800051286</v>
      </c>
      <c r="B659" s="193" t="s">
        <v>615</v>
      </c>
      <c r="C659" s="193" t="s">
        <v>163</v>
      </c>
      <c r="D659" s="193" t="s">
        <v>62</v>
      </c>
      <c r="E659" s="194" t="s">
        <v>27</v>
      </c>
    </row>
    <row r="660" spans="1:5">
      <c r="A660" s="192">
        <v>4800051288</v>
      </c>
      <c r="B660" s="193" t="s">
        <v>615</v>
      </c>
      <c r="C660" s="193" t="s">
        <v>163</v>
      </c>
      <c r="D660" s="193" t="s">
        <v>62</v>
      </c>
      <c r="E660" s="194" t="s">
        <v>27</v>
      </c>
    </row>
    <row r="661" spans="1:5">
      <c r="A661" s="192">
        <v>4800051290</v>
      </c>
      <c r="B661" s="193" t="s">
        <v>615</v>
      </c>
      <c r="C661" s="193" t="s">
        <v>163</v>
      </c>
      <c r="D661" s="193" t="s">
        <v>62</v>
      </c>
      <c r="E661" s="194" t="s">
        <v>27</v>
      </c>
    </row>
    <row r="662" spans="1:5">
      <c r="A662" s="192">
        <v>4800051292</v>
      </c>
      <c r="B662" s="193" t="s">
        <v>615</v>
      </c>
      <c r="C662" s="193" t="s">
        <v>163</v>
      </c>
      <c r="D662" s="193" t="s">
        <v>62</v>
      </c>
      <c r="E662" s="194" t="s">
        <v>27</v>
      </c>
    </row>
    <row r="663" spans="1:5">
      <c r="A663" s="192">
        <v>4800051317</v>
      </c>
      <c r="B663" s="193" t="s">
        <v>615</v>
      </c>
      <c r="C663" s="193" t="s">
        <v>163</v>
      </c>
      <c r="D663" s="193" t="s">
        <v>62</v>
      </c>
      <c r="E663" s="194" t="s">
        <v>27</v>
      </c>
    </row>
    <row r="664" spans="1:5">
      <c r="A664" s="192">
        <v>4800051500</v>
      </c>
      <c r="B664" s="193" t="s">
        <v>677</v>
      </c>
      <c r="C664" s="193" t="s">
        <v>79</v>
      </c>
      <c r="D664" s="193" t="s">
        <v>79</v>
      </c>
      <c r="E664" s="194" t="s">
        <v>33</v>
      </c>
    </row>
    <row r="665" spans="1:5">
      <c r="A665" s="192">
        <v>4800051503</v>
      </c>
      <c r="B665" s="193" t="s">
        <v>678</v>
      </c>
      <c r="C665" s="193" t="s">
        <v>70</v>
      </c>
      <c r="D665" s="193" t="s">
        <v>70</v>
      </c>
      <c r="E665" s="194" t="s">
        <v>27</v>
      </c>
    </row>
    <row r="666" spans="1:5">
      <c r="A666" s="192">
        <v>4800051506</v>
      </c>
      <c r="B666" s="193" t="s">
        <v>297</v>
      </c>
      <c r="C666" s="193" t="s">
        <v>132</v>
      </c>
      <c r="D666" s="193" t="s">
        <v>132</v>
      </c>
      <c r="E666" s="194" t="s">
        <v>27</v>
      </c>
    </row>
    <row r="667" spans="1:5">
      <c r="A667" s="192">
        <v>4800051521</v>
      </c>
      <c r="B667" s="193" t="s">
        <v>568</v>
      </c>
      <c r="C667" s="193" t="s">
        <v>45</v>
      </c>
      <c r="D667" s="193" t="s">
        <v>22</v>
      </c>
      <c r="E667" s="194" t="s">
        <v>10</v>
      </c>
    </row>
    <row r="668" spans="1:5">
      <c r="A668" s="192">
        <v>4800051522</v>
      </c>
      <c r="B668" s="193" t="s">
        <v>569</v>
      </c>
      <c r="C668" s="193" t="s">
        <v>45</v>
      </c>
      <c r="D668" s="193" t="s">
        <v>22</v>
      </c>
      <c r="E668" s="194" t="s">
        <v>10</v>
      </c>
    </row>
    <row r="669" spans="1:5">
      <c r="A669" s="192">
        <v>4800051523</v>
      </c>
      <c r="B669" s="193" t="s">
        <v>572</v>
      </c>
      <c r="C669" s="193" t="s">
        <v>45</v>
      </c>
      <c r="D669" s="193" t="s">
        <v>22</v>
      </c>
      <c r="E669" s="194" t="s">
        <v>10</v>
      </c>
    </row>
    <row r="670" spans="1:5">
      <c r="A670" s="192">
        <v>4800051611</v>
      </c>
      <c r="B670" s="193" t="s">
        <v>679</v>
      </c>
      <c r="C670" s="193" t="s">
        <v>45</v>
      </c>
      <c r="D670" s="193" t="s">
        <v>22</v>
      </c>
      <c r="E670" s="194" t="s">
        <v>10</v>
      </c>
    </row>
    <row r="671" spans="1:5">
      <c r="A671" s="192">
        <v>4800051632</v>
      </c>
      <c r="B671" s="193" t="s">
        <v>680</v>
      </c>
      <c r="C671" s="193" t="s">
        <v>636</v>
      </c>
      <c r="D671" s="193" t="s">
        <v>637</v>
      </c>
      <c r="E671" s="194" t="s">
        <v>17</v>
      </c>
    </row>
    <row r="672" spans="1:5">
      <c r="A672" s="192">
        <v>4800051639</v>
      </c>
      <c r="B672" s="193" t="s">
        <v>681</v>
      </c>
      <c r="C672" s="193" t="s">
        <v>149</v>
      </c>
      <c r="D672" s="193" t="s">
        <v>109</v>
      </c>
      <c r="E672" s="194" t="s">
        <v>10</v>
      </c>
    </row>
    <row r="673" spans="1:5">
      <c r="A673" s="192">
        <v>4800051770</v>
      </c>
      <c r="B673" s="193" t="s">
        <v>682</v>
      </c>
      <c r="C673" s="193" t="s">
        <v>163</v>
      </c>
      <c r="D673" s="193" t="s">
        <v>62</v>
      </c>
      <c r="E673" s="194" t="s">
        <v>27</v>
      </c>
    </row>
    <row r="674" spans="1:5">
      <c r="A674" s="192">
        <v>4800051929</v>
      </c>
      <c r="B674" s="193" t="s">
        <v>683</v>
      </c>
      <c r="C674" s="193" t="s">
        <v>445</v>
      </c>
      <c r="D674" s="193" t="s">
        <v>446</v>
      </c>
      <c r="E674" s="194" t="s">
        <v>17</v>
      </c>
    </row>
    <row r="675" spans="1:5">
      <c r="A675" s="192">
        <v>4800051975</v>
      </c>
      <c r="B675" s="193" t="s">
        <v>684</v>
      </c>
      <c r="C675" s="193" t="s">
        <v>156</v>
      </c>
      <c r="D675" s="193" t="s">
        <v>9</v>
      </c>
      <c r="E675" s="194" t="s">
        <v>10</v>
      </c>
    </row>
    <row r="676" spans="1:5">
      <c r="A676" s="192">
        <v>4800052009</v>
      </c>
      <c r="B676" s="193" t="s">
        <v>685</v>
      </c>
      <c r="C676" s="193" t="s">
        <v>215</v>
      </c>
      <c r="D676" s="193" t="s">
        <v>216</v>
      </c>
      <c r="E676" s="194" t="s">
        <v>10</v>
      </c>
    </row>
    <row r="677" spans="1:5">
      <c r="A677" s="192">
        <v>4800052011</v>
      </c>
      <c r="B677" s="193" t="s">
        <v>676</v>
      </c>
      <c r="C677" s="193" t="s">
        <v>215</v>
      </c>
      <c r="D677" s="193" t="s">
        <v>216</v>
      </c>
      <c r="E677" s="194" t="s">
        <v>10</v>
      </c>
    </row>
    <row r="678" spans="1:5">
      <c r="A678" s="192">
        <v>4800052021</v>
      </c>
      <c r="B678" s="193" t="s">
        <v>686</v>
      </c>
      <c r="C678" s="193" t="s">
        <v>132</v>
      </c>
      <c r="D678" s="193" t="s">
        <v>132</v>
      </c>
      <c r="E678" s="194" t="s">
        <v>27</v>
      </c>
    </row>
    <row r="679" spans="1:5">
      <c r="A679" s="192">
        <v>4800052033</v>
      </c>
      <c r="B679" s="193" t="s">
        <v>687</v>
      </c>
      <c r="C679" s="193" t="s">
        <v>69</v>
      </c>
      <c r="D679" s="193" t="s">
        <v>70</v>
      </c>
      <c r="E679" s="194" t="s">
        <v>27</v>
      </c>
    </row>
    <row r="680" spans="1:5">
      <c r="A680" s="192">
        <v>4800052059</v>
      </c>
      <c r="B680" s="193" t="s">
        <v>688</v>
      </c>
      <c r="C680" s="193" t="s">
        <v>45</v>
      </c>
      <c r="D680" s="193" t="s">
        <v>22</v>
      </c>
      <c r="E680" s="194" t="s">
        <v>10</v>
      </c>
    </row>
    <row r="681" spans="1:5">
      <c r="A681" s="192">
        <v>4800052226</v>
      </c>
      <c r="B681" s="193" t="s">
        <v>689</v>
      </c>
      <c r="C681" s="193" t="s">
        <v>79</v>
      </c>
      <c r="D681" s="193" t="s">
        <v>79</v>
      </c>
      <c r="E681" s="194" t="s">
        <v>33</v>
      </c>
    </row>
    <row r="682" spans="1:5">
      <c r="A682" s="192">
        <v>4800052264</v>
      </c>
      <c r="B682" s="193" t="s">
        <v>690</v>
      </c>
      <c r="C682" s="193" t="s">
        <v>209</v>
      </c>
      <c r="D682" s="193" t="s">
        <v>210</v>
      </c>
      <c r="E682" s="194" t="s">
        <v>49</v>
      </c>
    </row>
    <row r="683" spans="1:5">
      <c r="A683" s="192">
        <v>4800052349</v>
      </c>
      <c r="B683" s="193" t="s">
        <v>187</v>
      </c>
      <c r="C683" s="193" t="s">
        <v>169</v>
      </c>
      <c r="D683" s="193" t="s">
        <v>55</v>
      </c>
      <c r="E683" s="194" t="s">
        <v>43</v>
      </c>
    </row>
    <row r="684" spans="1:5">
      <c r="A684" s="192">
        <v>4800052350</v>
      </c>
      <c r="B684" s="193" t="s">
        <v>691</v>
      </c>
      <c r="C684" s="193" t="s">
        <v>132</v>
      </c>
      <c r="D684" s="193" t="s">
        <v>132</v>
      </c>
      <c r="E684" s="194" t="s">
        <v>27</v>
      </c>
    </row>
    <row r="685" spans="1:5">
      <c r="A685" s="192">
        <v>4800052387</v>
      </c>
      <c r="B685" s="193" t="s">
        <v>127</v>
      </c>
      <c r="C685" s="193" t="s">
        <v>132</v>
      </c>
      <c r="D685" s="193" t="s">
        <v>132</v>
      </c>
      <c r="E685" s="194" t="s">
        <v>27</v>
      </c>
    </row>
    <row r="686" spans="1:5">
      <c r="A686" s="192">
        <v>4800053954</v>
      </c>
      <c r="B686" s="193" t="s">
        <v>692</v>
      </c>
      <c r="C686" s="193" t="s">
        <v>79</v>
      </c>
      <c r="D686" s="193" t="s">
        <v>79</v>
      </c>
      <c r="E686" s="194" t="s">
        <v>33</v>
      </c>
    </row>
    <row r="687" spans="1:5">
      <c r="A687" s="192">
        <v>4800054077</v>
      </c>
      <c r="B687" s="193" t="s">
        <v>693</v>
      </c>
      <c r="C687" s="193" t="s">
        <v>95</v>
      </c>
      <c r="D687" s="193" t="s">
        <v>95</v>
      </c>
      <c r="E687" s="194" t="s">
        <v>43</v>
      </c>
    </row>
    <row r="688" spans="1:5">
      <c r="A688" s="192">
        <v>4800054658</v>
      </c>
      <c r="B688" s="193" t="s">
        <v>694</v>
      </c>
      <c r="C688" s="193" t="s">
        <v>97</v>
      </c>
      <c r="D688" s="193" t="s">
        <v>26</v>
      </c>
      <c r="E688" s="194" t="s">
        <v>27</v>
      </c>
    </row>
    <row r="689" spans="1:5">
      <c r="A689" s="192">
        <v>4800054739</v>
      </c>
      <c r="B689" s="193" t="s">
        <v>695</v>
      </c>
      <c r="C689" s="193" t="s">
        <v>97</v>
      </c>
      <c r="D689" s="193" t="s">
        <v>26</v>
      </c>
      <c r="E689" s="194" t="s">
        <v>27</v>
      </c>
    </row>
    <row r="690" spans="1:5">
      <c r="A690" s="192">
        <v>4800054790</v>
      </c>
      <c r="B690" s="193" t="s">
        <v>696</v>
      </c>
      <c r="C690" s="193" t="s">
        <v>104</v>
      </c>
      <c r="D690" s="193" t="s">
        <v>22</v>
      </c>
      <c r="E690" s="194" t="s">
        <v>10</v>
      </c>
    </row>
    <row r="691" spans="1:5">
      <c r="A691" s="192">
        <v>4800054821</v>
      </c>
      <c r="B691" s="193" t="s">
        <v>697</v>
      </c>
      <c r="C691" s="193" t="s">
        <v>45</v>
      </c>
      <c r="D691" s="193" t="s">
        <v>22</v>
      </c>
      <c r="E691" s="194" t="s">
        <v>10</v>
      </c>
    </row>
    <row r="692" spans="1:5">
      <c r="A692" s="192">
        <v>4800054856</v>
      </c>
      <c r="B692" s="193" t="s">
        <v>698</v>
      </c>
      <c r="C692" s="193" t="s">
        <v>132</v>
      </c>
      <c r="D692" s="193" t="s">
        <v>132</v>
      </c>
      <c r="E692" s="194" t="s">
        <v>27</v>
      </c>
    </row>
    <row r="693" spans="1:5">
      <c r="A693" s="192">
        <v>4800054874</v>
      </c>
      <c r="B693" s="193" t="s">
        <v>699</v>
      </c>
      <c r="C693" s="193" t="s">
        <v>87</v>
      </c>
      <c r="D693" s="193" t="s">
        <v>88</v>
      </c>
      <c r="E693" s="194" t="s">
        <v>33</v>
      </c>
    </row>
    <row r="694" spans="1:5">
      <c r="A694" s="192">
        <v>4800054968</v>
      </c>
      <c r="B694" s="193" t="s">
        <v>700</v>
      </c>
      <c r="C694" s="193" t="s">
        <v>57</v>
      </c>
      <c r="D694" s="193" t="s">
        <v>57</v>
      </c>
      <c r="E694" s="194" t="s">
        <v>33</v>
      </c>
    </row>
    <row r="695" spans="1:5">
      <c r="A695" s="192">
        <v>4800055519</v>
      </c>
      <c r="B695" s="193" t="s">
        <v>701</v>
      </c>
      <c r="C695" s="193" t="s">
        <v>61</v>
      </c>
      <c r="D695" s="193" t="s">
        <v>62</v>
      </c>
      <c r="E695" s="194" t="s">
        <v>27</v>
      </c>
    </row>
    <row r="696" spans="1:5">
      <c r="A696" s="192">
        <v>4800056280</v>
      </c>
      <c r="B696" s="193" t="s">
        <v>702</v>
      </c>
      <c r="C696" s="193" t="s">
        <v>104</v>
      </c>
      <c r="D696" s="193" t="s">
        <v>22</v>
      </c>
      <c r="E696" s="194" t="s">
        <v>10</v>
      </c>
    </row>
    <row r="697" spans="1:5">
      <c r="A697" s="192">
        <v>4800056675</v>
      </c>
      <c r="B697" s="193" t="s">
        <v>703</v>
      </c>
      <c r="C697" s="193" t="s">
        <v>704</v>
      </c>
      <c r="D697" s="193" t="s">
        <v>705</v>
      </c>
      <c r="E697" s="194" t="s">
        <v>10</v>
      </c>
    </row>
    <row r="698" spans="1:5">
      <c r="A698" s="192">
        <v>4800058255</v>
      </c>
      <c r="B698" s="193" t="s">
        <v>706</v>
      </c>
      <c r="C698" s="193" t="s">
        <v>108</v>
      </c>
      <c r="D698" s="193" t="s">
        <v>109</v>
      </c>
      <c r="E698" s="194" t="s">
        <v>10</v>
      </c>
    </row>
    <row r="699" spans="1:5">
      <c r="A699" s="192">
        <v>4800059135</v>
      </c>
      <c r="B699" s="193" t="s">
        <v>621</v>
      </c>
      <c r="C699" s="193" t="s">
        <v>519</v>
      </c>
      <c r="D699" s="193" t="s">
        <v>520</v>
      </c>
      <c r="E699" s="194" t="s">
        <v>27</v>
      </c>
    </row>
    <row r="700" spans="1:5">
      <c r="A700" s="192">
        <v>4800059280</v>
      </c>
      <c r="B700" s="193" t="s">
        <v>253</v>
      </c>
      <c r="C700" s="193" t="s">
        <v>108</v>
      </c>
      <c r="D700" s="193" t="s">
        <v>109</v>
      </c>
      <c r="E700" s="194" t="s">
        <v>10</v>
      </c>
    </row>
    <row r="701" spans="1:5">
      <c r="A701" s="192">
        <v>4800059373</v>
      </c>
      <c r="B701" s="193" t="s">
        <v>251</v>
      </c>
      <c r="C701" s="193" t="s">
        <v>97</v>
      </c>
      <c r="D701" s="193" t="s">
        <v>26</v>
      </c>
      <c r="E701" s="194" t="s">
        <v>27</v>
      </c>
    </row>
    <row r="702" spans="1:5">
      <c r="A702" s="192">
        <v>4800059402</v>
      </c>
      <c r="B702" s="193" t="s">
        <v>707</v>
      </c>
      <c r="C702" s="193" t="s">
        <v>104</v>
      </c>
      <c r="D702" s="193" t="s">
        <v>22</v>
      </c>
      <c r="E702" s="194" t="s">
        <v>10</v>
      </c>
    </row>
    <row r="703" spans="1:5">
      <c r="A703" s="192">
        <v>4800059405</v>
      </c>
      <c r="B703" s="193" t="s">
        <v>708</v>
      </c>
      <c r="C703" s="193" t="s">
        <v>117</v>
      </c>
      <c r="D703" s="193" t="s">
        <v>109</v>
      </c>
      <c r="E703" s="194" t="s">
        <v>10</v>
      </c>
    </row>
    <row r="704" spans="1:5">
      <c r="A704" s="192">
        <v>4800059407</v>
      </c>
      <c r="B704" s="193" t="s">
        <v>709</v>
      </c>
      <c r="C704" s="193" t="s">
        <v>117</v>
      </c>
      <c r="D704" s="193" t="s">
        <v>109</v>
      </c>
      <c r="E704" s="194" t="s">
        <v>10</v>
      </c>
    </row>
    <row r="705" spans="1:5">
      <c r="A705" s="192">
        <v>4800059470</v>
      </c>
      <c r="B705" s="193" t="s">
        <v>710</v>
      </c>
      <c r="C705" s="193" t="s">
        <v>117</v>
      </c>
      <c r="D705" s="193" t="s">
        <v>109</v>
      </c>
      <c r="E705" s="194" t="s">
        <v>10</v>
      </c>
    </row>
    <row r="706" spans="1:5">
      <c r="A706" s="192">
        <v>4800059481</v>
      </c>
      <c r="B706" s="193" t="s">
        <v>220</v>
      </c>
      <c r="C706" s="193" t="s">
        <v>108</v>
      </c>
      <c r="D706" s="193" t="s">
        <v>109</v>
      </c>
      <c r="E706" s="194" t="s">
        <v>10</v>
      </c>
    </row>
    <row r="707" spans="1:5">
      <c r="A707" s="192">
        <v>4800059515</v>
      </c>
      <c r="B707" s="193" t="s">
        <v>711</v>
      </c>
      <c r="C707" s="193" t="s">
        <v>104</v>
      </c>
      <c r="D707" s="193" t="s">
        <v>22</v>
      </c>
      <c r="E707" s="194" t="s">
        <v>10</v>
      </c>
    </row>
    <row r="708" spans="1:5">
      <c r="A708" s="192">
        <v>4800059526</v>
      </c>
      <c r="B708" s="193" t="s">
        <v>712</v>
      </c>
      <c r="C708" s="193" t="s">
        <v>163</v>
      </c>
      <c r="D708" s="193" t="s">
        <v>62</v>
      </c>
      <c r="E708" s="194" t="s">
        <v>27</v>
      </c>
    </row>
    <row r="709" spans="1:5">
      <c r="A709" s="192">
        <v>4800059533</v>
      </c>
      <c r="B709" s="193" t="s">
        <v>713</v>
      </c>
      <c r="C709" s="193" t="s">
        <v>104</v>
      </c>
      <c r="D709" s="193" t="s">
        <v>22</v>
      </c>
      <c r="E709" s="194" t="s">
        <v>10</v>
      </c>
    </row>
    <row r="710" spans="1:5">
      <c r="A710" s="192">
        <v>4800059534</v>
      </c>
      <c r="B710" s="193" t="s">
        <v>89</v>
      </c>
      <c r="C710" s="193" t="s">
        <v>35</v>
      </c>
      <c r="D710" s="193" t="s">
        <v>36</v>
      </c>
      <c r="E710" s="194" t="s">
        <v>27</v>
      </c>
    </row>
    <row r="711" spans="1:5">
      <c r="A711" s="192">
        <v>4800059535</v>
      </c>
      <c r="B711" s="193" t="s">
        <v>89</v>
      </c>
      <c r="C711" s="193" t="s">
        <v>35</v>
      </c>
      <c r="D711" s="193" t="s">
        <v>36</v>
      </c>
      <c r="E711" s="194" t="s">
        <v>27</v>
      </c>
    </row>
    <row r="712" spans="1:5">
      <c r="A712" s="192">
        <v>4800059536</v>
      </c>
      <c r="B712" s="193" t="s">
        <v>89</v>
      </c>
      <c r="C712" s="193" t="s">
        <v>35</v>
      </c>
      <c r="D712" s="193" t="s">
        <v>36</v>
      </c>
      <c r="E712" s="194" t="s">
        <v>27</v>
      </c>
    </row>
    <row r="713" spans="1:5">
      <c r="A713" s="192">
        <v>4800059537</v>
      </c>
      <c r="B713" s="193" t="s">
        <v>89</v>
      </c>
      <c r="C713" s="193" t="s">
        <v>35</v>
      </c>
      <c r="D713" s="193" t="s">
        <v>36</v>
      </c>
      <c r="E713" s="194" t="s">
        <v>27</v>
      </c>
    </row>
    <row r="714" spans="1:5">
      <c r="A714" s="192">
        <v>4800059539</v>
      </c>
      <c r="B714" s="193" t="s">
        <v>89</v>
      </c>
      <c r="C714" s="193" t="s">
        <v>35</v>
      </c>
      <c r="D714" s="193" t="s">
        <v>36</v>
      </c>
      <c r="E714" s="194" t="s">
        <v>27</v>
      </c>
    </row>
    <row r="715" spans="1:5">
      <c r="A715" s="192">
        <v>4800059540</v>
      </c>
      <c r="B715" s="193" t="s">
        <v>89</v>
      </c>
      <c r="C715" s="193" t="s">
        <v>35</v>
      </c>
      <c r="D715" s="193" t="s">
        <v>36</v>
      </c>
      <c r="E715" s="194" t="s">
        <v>27</v>
      </c>
    </row>
    <row r="716" spans="1:5">
      <c r="A716" s="192">
        <v>4800059578</v>
      </c>
      <c r="B716" s="193" t="s">
        <v>714</v>
      </c>
      <c r="C716" s="193" t="s">
        <v>69</v>
      </c>
      <c r="D716" s="193" t="s">
        <v>70</v>
      </c>
      <c r="E716" s="194" t="s">
        <v>27</v>
      </c>
    </row>
    <row r="717" spans="1:5">
      <c r="A717" s="192">
        <v>4800059960</v>
      </c>
      <c r="B717" s="193" t="s">
        <v>715</v>
      </c>
      <c r="C717" s="193" t="s">
        <v>45</v>
      </c>
      <c r="D717" s="193" t="s">
        <v>22</v>
      </c>
      <c r="E717" s="194" t="s">
        <v>10</v>
      </c>
    </row>
    <row r="718" spans="1:5">
      <c r="A718" s="192">
        <v>4800060018</v>
      </c>
      <c r="B718" s="193" t="s">
        <v>716</v>
      </c>
      <c r="C718" s="193" t="s">
        <v>54</v>
      </c>
      <c r="D718" s="193" t="s">
        <v>55</v>
      </c>
      <c r="E718" s="194" t="s">
        <v>43</v>
      </c>
    </row>
    <row r="719" spans="1:5">
      <c r="A719" s="192">
        <v>4800060190</v>
      </c>
      <c r="B719" s="193" t="s">
        <v>717</v>
      </c>
      <c r="C719" s="193" t="s">
        <v>132</v>
      </c>
      <c r="D719" s="193" t="s">
        <v>132</v>
      </c>
      <c r="E719" s="194" t="s">
        <v>27</v>
      </c>
    </row>
    <row r="720" spans="1:5">
      <c r="A720" s="192">
        <v>4800060280</v>
      </c>
      <c r="B720" s="193" t="s">
        <v>718</v>
      </c>
      <c r="C720" s="193" t="s">
        <v>117</v>
      </c>
      <c r="D720" s="193" t="s">
        <v>109</v>
      </c>
      <c r="E720" s="194" t="s">
        <v>10</v>
      </c>
    </row>
    <row r="721" spans="1:5">
      <c r="A721" s="192">
        <v>4800061397</v>
      </c>
      <c r="B721" s="193" t="s">
        <v>719</v>
      </c>
      <c r="C721" s="193" t="s">
        <v>104</v>
      </c>
      <c r="D721" s="193" t="s">
        <v>22</v>
      </c>
      <c r="E721" s="194" t="s">
        <v>10</v>
      </c>
    </row>
    <row r="722" spans="1:5">
      <c r="A722" s="192">
        <v>4800061942</v>
      </c>
      <c r="B722" s="193" t="s">
        <v>720</v>
      </c>
      <c r="C722" s="193" t="s">
        <v>117</v>
      </c>
      <c r="D722" s="193" t="s">
        <v>109</v>
      </c>
      <c r="E722" s="194" t="s">
        <v>10</v>
      </c>
    </row>
    <row r="723" spans="1:5">
      <c r="A723" s="192">
        <v>4800061944</v>
      </c>
      <c r="B723" s="193" t="s">
        <v>183</v>
      </c>
      <c r="C723" s="193" t="s">
        <v>163</v>
      </c>
      <c r="D723" s="193" t="s">
        <v>62</v>
      </c>
      <c r="E723" s="194" t="s">
        <v>27</v>
      </c>
    </row>
    <row r="724" spans="1:5">
      <c r="A724" s="192">
        <v>4800062100</v>
      </c>
      <c r="B724" s="193" t="s">
        <v>721</v>
      </c>
      <c r="C724" s="193" t="s">
        <v>117</v>
      </c>
      <c r="D724" s="193" t="s">
        <v>109</v>
      </c>
      <c r="E724" s="194" t="s">
        <v>10</v>
      </c>
    </row>
    <row r="725" spans="1:5">
      <c r="A725" s="192">
        <v>4800062101</v>
      </c>
      <c r="B725" s="193" t="s">
        <v>721</v>
      </c>
      <c r="C725" s="193" t="s">
        <v>117</v>
      </c>
      <c r="D725" s="193" t="s">
        <v>109</v>
      </c>
      <c r="E725" s="194" t="s">
        <v>10</v>
      </c>
    </row>
    <row r="726" spans="1:5">
      <c r="A726" s="192">
        <v>4800062509</v>
      </c>
      <c r="B726" s="193" t="s">
        <v>722</v>
      </c>
      <c r="C726" s="193" t="s">
        <v>723</v>
      </c>
      <c r="D726" s="193" t="s">
        <v>723</v>
      </c>
      <c r="E726" s="194" t="s">
        <v>33</v>
      </c>
    </row>
    <row r="727" spans="1:5">
      <c r="A727" s="192">
        <v>4800062523</v>
      </c>
      <c r="B727" s="193" t="s">
        <v>724</v>
      </c>
      <c r="C727" s="193" t="s">
        <v>35</v>
      </c>
      <c r="D727" s="193" t="s">
        <v>36</v>
      </c>
      <c r="E727" s="194" t="s">
        <v>27</v>
      </c>
    </row>
    <row r="728" spans="1:5">
      <c r="A728" s="192">
        <v>4800062541</v>
      </c>
      <c r="B728" s="193" t="s">
        <v>725</v>
      </c>
      <c r="C728" s="193" t="s">
        <v>82</v>
      </c>
      <c r="D728" s="193" t="s">
        <v>83</v>
      </c>
      <c r="E728" s="194" t="s">
        <v>17</v>
      </c>
    </row>
    <row r="729" spans="1:5">
      <c r="A729" s="192">
        <v>4800062634</v>
      </c>
      <c r="B729" s="193" t="s">
        <v>726</v>
      </c>
      <c r="C729" s="193" t="s">
        <v>117</v>
      </c>
      <c r="D729" s="193" t="s">
        <v>109</v>
      </c>
      <c r="E729" s="194" t="s">
        <v>10</v>
      </c>
    </row>
    <row r="730" spans="1:5">
      <c r="A730" s="192">
        <v>4800062700</v>
      </c>
      <c r="B730" s="193" t="s">
        <v>727</v>
      </c>
      <c r="C730" s="193" t="s">
        <v>57</v>
      </c>
      <c r="D730" s="193" t="s">
        <v>57</v>
      </c>
      <c r="E730" s="194" t="s">
        <v>33</v>
      </c>
    </row>
    <row r="731" spans="1:5">
      <c r="A731" s="192">
        <v>4800062706</v>
      </c>
      <c r="B731" s="193" t="s">
        <v>728</v>
      </c>
      <c r="C731" s="193" t="s">
        <v>90</v>
      </c>
      <c r="D731" s="193" t="s">
        <v>77</v>
      </c>
      <c r="E731" s="194" t="s">
        <v>10</v>
      </c>
    </row>
    <row r="732" spans="1:5">
      <c r="A732" s="192">
        <v>4800062708</v>
      </c>
      <c r="B732" s="193" t="s">
        <v>729</v>
      </c>
      <c r="C732" s="193" t="s">
        <v>90</v>
      </c>
      <c r="D732" s="193" t="s">
        <v>77</v>
      </c>
      <c r="E732" s="194" t="s">
        <v>10</v>
      </c>
    </row>
    <row r="733" spans="1:5">
      <c r="A733" s="192">
        <v>4800062709</v>
      </c>
      <c r="B733" s="193" t="s">
        <v>730</v>
      </c>
      <c r="C733" s="193" t="s">
        <v>90</v>
      </c>
      <c r="D733" s="193" t="s">
        <v>77</v>
      </c>
      <c r="E733" s="194" t="s">
        <v>10</v>
      </c>
    </row>
    <row r="734" spans="1:5">
      <c r="A734" s="192">
        <v>4800062712</v>
      </c>
      <c r="B734" s="193" t="s">
        <v>731</v>
      </c>
      <c r="C734" s="193" t="s">
        <v>90</v>
      </c>
      <c r="D734" s="193" t="s">
        <v>77</v>
      </c>
      <c r="E734" s="194" t="s">
        <v>10</v>
      </c>
    </row>
    <row r="735" spans="1:5">
      <c r="A735" s="192">
        <v>4800062715</v>
      </c>
      <c r="B735" s="193" t="s">
        <v>732</v>
      </c>
      <c r="C735" s="193" t="s">
        <v>90</v>
      </c>
      <c r="D735" s="193" t="s">
        <v>77</v>
      </c>
      <c r="E735" s="194" t="s">
        <v>10</v>
      </c>
    </row>
    <row r="736" spans="1:5">
      <c r="A736" s="192">
        <v>4800062718</v>
      </c>
      <c r="B736" s="193" t="s">
        <v>733</v>
      </c>
      <c r="C736" s="193" t="s">
        <v>90</v>
      </c>
      <c r="D736" s="193" t="s">
        <v>77</v>
      </c>
      <c r="E736" s="194" t="s">
        <v>10</v>
      </c>
    </row>
    <row r="737" spans="1:5">
      <c r="A737" s="192">
        <v>4800062719</v>
      </c>
      <c r="B737" s="193" t="s">
        <v>734</v>
      </c>
      <c r="C737" s="193" t="s">
        <v>90</v>
      </c>
      <c r="D737" s="193" t="s">
        <v>77</v>
      </c>
      <c r="E737" s="194" t="s">
        <v>10</v>
      </c>
    </row>
    <row r="738" spans="1:5">
      <c r="A738" s="192">
        <v>4800062721</v>
      </c>
      <c r="B738" s="193" t="s">
        <v>735</v>
      </c>
      <c r="C738" s="193" t="s">
        <v>90</v>
      </c>
      <c r="D738" s="193" t="s">
        <v>77</v>
      </c>
      <c r="E738" s="194" t="s">
        <v>10</v>
      </c>
    </row>
    <row r="739" spans="1:5">
      <c r="A739" s="192">
        <v>4800062724</v>
      </c>
      <c r="B739" s="193" t="s">
        <v>736</v>
      </c>
      <c r="C739" s="193" t="s">
        <v>90</v>
      </c>
      <c r="D739" s="193" t="s">
        <v>77</v>
      </c>
      <c r="E739" s="194" t="s">
        <v>10</v>
      </c>
    </row>
    <row r="740" spans="1:5">
      <c r="A740" s="192">
        <v>4800062725</v>
      </c>
      <c r="B740" s="193" t="s">
        <v>737</v>
      </c>
      <c r="C740" s="193" t="s">
        <v>90</v>
      </c>
      <c r="D740" s="193" t="s">
        <v>77</v>
      </c>
      <c r="E740" s="194" t="s">
        <v>10</v>
      </c>
    </row>
    <row r="741" spans="1:5">
      <c r="A741" s="192">
        <v>4800062726</v>
      </c>
      <c r="B741" s="193" t="s">
        <v>738</v>
      </c>
      <c r="C741" s="193" t="s">
        <v>90</v>
      </c>
      <c r="D741" s="193" t="s">
        <v>77</v>
      </c>
      <c r="E741" s="194" t="s">
        <v>10</v>
      </c>
    </row>
    <row r="742" spans="1:5">
      <c r="A742" s="192">
        <v>4800062727</v>
      </c>
      <c r="B742" s="193" t="s">
        <v>739</v>
      </c>
      <c r="C742" s="193" t="s">
        <v>90</v>
      </c>
      <c r="D742" s="193" t="s">
        <v>77</v>
      </c>
      <c r="E742" s="194" t="s">
        <v>10</v>
      </c>
    </row>
    <row r="743" spans="1:5">
      <c r="A743" s="192">
        <v>4800062728</v>
      </c>
      <c r="B743" s="193" t="s">
        <v>740</v>
      </c>
      <c r="C743" s="193" t="s">
        <v>90</v>
      </c>
      <c r="D743" s="193" t="s">
        <v>77</v>
      </c>
      <c r="E743" s="194" t="s">
        <v>10</v>
      </c>
    </row>
    <row r="744" spans="1:5">
      <c r="A744" s="192">
        <v>4800062733</v>
      </c>
      <c r="B744" s="193" t="s">
        <v>734</v>
      </c>
      <c r="C744" s="193" t="s">
        <v>90</v>
      </c>
      <c r="D744" s="193" t="s">
        <v>77</v>
      </c>
      <c r="E744" s="194" t="s">
        <v>10</v>
      </c>
    </row>
    <row r="745" spans="1:5">
      <c r="A745" s="192">
        <v>4800062735</v>
      </c>
      <c r="B745" s="193" t="s">
        <v>741</v>
      </c>
      <c r="C745" s="193" t="s">
        <v>90</v>
      </c>
      <c r="D745" s="193" t="s">
        <v>77</v>
      </c>
      <c r="E745" s="194" t="s">
        <v>10</v>
      </c>
    </row>
    <row r="746" spans="1:5">
      <c r="A746" s="192">
        <v>4800062736</v>
      </c>
      <c r="B746" s="193" t="s">
        <v>734</v>
      </c>
      <c r="C746" s="193" t="s">
        <v>90</v>
      </c>
      <c r="D746" s="193" t="s">
        <v>77</v>
      </c>
      <c r="E746" s="194" t="s">
        <v>10</v>
      </c>
    </row>
    <row r="747" spans="1:5">
      <c r="A747" s="192">
        <v>4800062737</v>
      </c>
      <c r="B747" s="193" t="s">
        <v>734</v>
      </c>
      <c r="C747" s="193" t="s">
        <v>90</v>
      </c>
      <c r="D747" s="193" t="s">
        <v>77</v>
      </c>
      <c r="E747" s="194" t="s">
        <v>10</v>
      </c>
    </row>
    <row r="748" spans="1:5">
      <c r="A748" s="192">
        <v>4800062738</v>
      </c>
      <c r="B748" s="193" t="s">
        <v>734</v>
      </c>
      <c r="C748" s="193" t="s">
        <v>90</v>
      </c>
      <c r="D748" s="193" t="s">
        <v>77</v>
      </c>
      <c r="E748" s="194" t="s">
        <v>10</v>
      </c>
    </row>
    <row r="749" spans="1:5">
      <c r="A749" s="192">
        <v>4800062739</v>
      </c>
      <c r="B749" s="193" t="s">
        <v>742</v>
      </c>
      <c r="C749" s="193" t="s">
        <v>90</v>
      </c>
      <c r="D749" s="193" t="s">
        <v>77</v>
      </c>
      <c r="E749" s="194" t="s">
        <v>10</v>
      </c>
    </row>
    <row r="750" spans="1:5">
      <c r="A750" s="192">
        <v>4800062740</v>
      </c>
      <c r="B750" s="193" t="s">
        <v>741</v>
      </c>
      <c r="C750" s="193" t="s">
        <v>90</v>
      </c>
      <c r="D750" s="193" t="s">
        <v>77</v>
      </c>
      <c r="E750" s="194" t="s">
        <v>10</v>
      </c>
    </row>
    <row r="751" spans="1:5">
      <c r="A751" s="192">
        <v>4800062798</v>
      </c>
      <c r="B751" s="193" t="s">
        <v>743</v>
      </c>
      <c r="C751" s="193" t="s">
        <v>744</v>
      </c>
      <c r="D751" s="193" t="s">
        <v>32</v>
      </c>
      <c r="E751" s="194" t="s">
        <v>33</v>
      </c>
    </row>
    <row r="752" spans="1:5">
      <c r="A752" s="192">
        <v>4800064318</v>
      </c>
      <c r="B752" s="193" t="s">
        <v>745</v>
      </c>
      <c r="C752" s="193" t="s">
        <v>104</v>
      </c>
      <c r="D752" s="193" t="s">
        <v>22</v>
      </c>
      <c r="E752" s="194" t="s">
        <v>10</v>
      </c>
    </row>
    <row r="753" spans="1:5">
      <c r="A753" s="192">
        <v>4800064949</v>
      </c>
      <c r="B753" s="193" t="s">
        <v>639</v>
      </c>
      <c r="C753" s="193" t="s">
        <v>302</v>
      </c>
      <c r="D753" s="193" t="s">
        <v>231</v>
      </c>
      <c r="E753" s="194" t="s">
        <v>17</v>
      </c>
    </row>
    <row r="754" spans="1:5">
      <c r="A754" s="192">
        <v>4800064956</v>
      </c>
      <c r="B754" s="193" t="s">
        <v>746</v>
      </c>
      <c r="C754" s="193" t="s">
        <v>57</v>
      </c>
      <c r="D754" s="193" t="s">
        <v>57</v>
      </c>
      <c r="E754" s="194" t="s">
        <v>33</v>
      </c>
    </row>
    <row r="755" spans="1:5">
      <c r="A755" s="192">
        <v>4800064985</v>
      </c>
      <c r="B755" s="193" t="s">
        <v>615</v>
      </c>
      <c r="C755" s="193" t="s">
        <v>163</v>
      </c>
      <c r="D755" s="193" t="s">
        <v>62</v>
      </c>
      <c r="E755" s="194" t="s">
        <v>27</v>
      </c>
    </row>
    <row r="756" spans="1:5">
      <c r="A756" s="192">
        <v>4800065011</v>
      </c>
      <c r="B756" s="193" t="s">
        <v>747</v>
      </c>
      <c r="C756" s="193" t="s">
        <v>104</v>
      </c>
      <c r="D756" s="193" t="s">
        <v>22</v>
      </c>
      <c r="E756" s="194" t="s">
        <v>10</v>
      </c>
    </row>
    <row r="757" spans="1:5">
      <c r="A757" s="192">
        <v>4800065037</v>
      </c>
      <c r="B757" s="193" t="s">
        <v>748</v>
      </c>
      <c r="C757" s="193" t="s">
        <v>6</v>
      </c>
      <c r="D757" s="193" t="s">
        <v>6</v>
      </c>
      <c r="E757" s="194" t="s">
        <v>27</v>
      </c>
    </row>
    <row r="758" spans="1:5">
      <c r="A758" s="192">
        <v>4800065052</v>
      </c>
      <c r="B758" s="193" t="s">
        <v>734</v>
      </c>
      <c r="C758" s="193" t="s">
        <v>90</v>
      </c>
      <c r="D758" s="193" t="s">
        <v>77</v>
      </c>
      <c r="E758" s="194" t="s">
        <v>10</v>
      </c>
    </row>
    <row r="759" spans="1:5">
      <c r="A759" s="192">
        <v>4800065073</v>
      </c>
      <c r="B759" s="193" t="s">
        <v>749</v>
      </c>
      <c r="C759" s="193" t="s">
        <v>45</v>
      </c>
      <c r="D759" s="193" t="s">
        <v>22</v>
      </c>
      <c r="E759" s="194" t="s">
        <v>10</v>
      </c>
    </row>
    <row r="760" spans="1:5">
      <c r="A760" s="192">
        <v>4800065077</v>
      </c>
      <c r="B760" s="193" t="s">
        <v>750</v>
      </c>
      <c r="C760" s="193" t="s">
        <v>149</v>
      </c>
      <c r="D760" s="193" t="s">
        <v>109</v>
      </c>
      <c r="E760" s="194" t="s">
        <v>10</v>
      </c>
    </row>
    <row r="761" spans="1:5">
      <c r="A761" s="192">
        <v>4800065083</v>
      </c>
      <c r="B761" s="193" t="s">
        <v>514</v>
      </c>
      <c r="C761" s="193" t="s">
        <v>104</v>
      </c>
      <c r="D761" s="193" t="s">
        <v>22</v>
      </c>
      <c r="E761" s="194" t="s">
        <v>10</v>
      </c>
    </row>
    <row r="762" spans="1:5">
      <c r="A762" s="192">
        <v>4800065086</v>
      </c>
      <c r="B762" s="193" t="s">
        <v>377</v>
      </c>
      <c r="C762" s="193" t="s">
        <v>104</v>
      </c>
      <c r="D762" s="193" t="s">
        <v>22</v>
      </c>
      <c r="E762" s="194" t="s">
        <v>10</v>
      </c>
    </row>
    <row r="763" spans="1:5">
      <c r="A763" s="192">
        <v>4800065091</v>
      </c>
      <c r="B763" s="193" t="s">
        <v>751</v>
      </c>
      <c r="C763" s="193" t="s">
        <v>227</v>
      </c>
      <c r="D763" s="193" t="s">
        <v>210</v>
      </c>
      <c r="E763" s="194" t="s">
        <v>49</v>
      </c>
    </row>
    <row r="764" spans="1:5">
      <c r="A764" s="192">
        <v>4800065168</v>
      </c>
      <c r="B764" s="193" t="s">
        <v>346</v>
      </c>
      <c r="C764" s="193" t="s">
        <v>104</v>
      </c>
      <c r="D764" s="193" t="s">
        <v>22</v>
      </c>
      <c r="E764" s="194" t="s">
        <v>10</v>
      </c>
    </row>
    <row r="765" spans="1:5">
      <c r="A765" s="192">
        <v>4800065169</v>
      </c>
      <c r="B765" s="193" t="s">
        <v>349</v>
      </c>
      <c r="C765" s="193" t="s">
        <v>104</v>
      </c>
      <c r="D765" s="193" t="s">
        <v>22</v>
      </c>
      <c r="E765" s="194" t="s">
        <v>10</v>
      </c>
    </row>
    <row r="766" spans="1:5">
      <c r="A766" s="192">
        <v>4800065176</v>
      </c>
      <c r="B766" s="193" t="s">
        <v>691</v>
      </c>
      <c r="C766" s="193" t="s">
        <v>132</v>
      </c>
      <c r="D766" s="193" t="s">
        <v>132</v>
      </c>
      <c r="E766" s="194" t="s">
        <v>27</v>
      </c>
    </row>
    <row r="767" spans="1:5">
      <c r="A767" s="192">
        <v>4800065227</v>
      </c>
      <c r="B767" s="193" t="s">
        <v>752</v>
      </c>
      <c r="C767" s="193" t="s">
        <v>25</v>
      </c>
      <c r="D767" s="193" t="s">
        <v>26</v>
      </c>
      <c r="E767" s="194" t="s">
        <v>27</v>
      </c>
    </row>
    <row r="768" spans="1:5">
      <c r="A768" s="192">
        <v>4800065589</v>
      </c>
      <c r="B768" s="193" t="s">
        <v>753</v>
      </c>
      <c r="C768" s="193" t="s">
        <v>104</v>
      </c>
      <c r="D768" s="193" t="s">
        <v>22</v>
      </c>
      <c r="E768" s="194" t="s">
        <v>10</v>
      </c>
    </row>
    <row r="769" spans="1:5">
      <c r="A769" s="192">
        <v>4800065664</v>
      </c>
      <c r="B769" s="193" t="s">
        <v>754</v>
      </c>
      <c r="C769" s="193" t="s">
        <v>104</v>
      </c>
      <c r="D769" s="193" t="s">
        <v>22</v>
      </c>
      <c r="E769" s="194" t="s">
        <v>10</v>
      </c>
    </row>
    <row r="770" spans="1:5">
      <c r="A770" s="192">
        <v>4800065773</v>
      </c>
      <c r="B770" s="193" t="s">
        <v>660</v>
      </c>
      <c r="C770" s="193" t="s">
        <v>104</v>
      </c>
      <c r="D770" s="193" t="s">
        <v>22</v>
      </c>
      <c r="E770" s="194" t="s">
        <v>10</v>
      </c>
    </row>
    <row r="771" spans="1:5">
      <c r="A771" s="192">
        <v>4800065814</v>
      </c>
      <c r="B771" s="193" t="s">
        <v>662</v>
      </c>
      <c r="C771" s="193" t="s">
        <v>104</v>
      </c>
      <c r="D771" s="193" t="s">
        <v>22</v>
      </c>
      <c r="E771" s="194" t="s">
        <v>10</v>
      </c>
    </row>
    <row r="772" spans="1:5">
      <c r="A772" s="192">
        <v>4800065816</v>
      </c>
      <c r="B772" s="193" t="s">
        <v>755</v>
      </c>
      <c r="C772" s="193" t="s">
        <v>104</v>
      </c>
      <c r="D772" s="193" t="s">
        <v>22</v>
      </c>
      <c r="E772" s="194" t="s">
        <v>10</v>
      </c>
    </row>
    <row r="773" spans="1:5">
      <c r="A773" s="192">
        <v>4800065872</v>
      </c>
      <c r="B773" s="193" t="s">
        <v>654</v>
      </c>
      <c r="C773" s="193" t="s">
        <v>104</v>
      </c>
      <c r="D773" s="193" t="s">
        <v>22</v>
      </c>
      <c r="E773" s="194" t="s">
        <v>10</v>
      </c>
    </row>
    <row r="774" spans="1:5">
      <c r="A774" s="192">
        <v>4800065899</v>
      </c>
      <c r="B774" s="193" t="s">
        <v>653</v>
      </c>
      <c r="C774" s="193" t="s">
        <v>104</v>
      </c>
      <c r="D774" s="193" t="s">
        <v>22</v>
      </c>
      <c r="E774" s="194" t="s">
        <v>10</v>
      </c>
    </row>
    <row r="775" spans="1:5">
      <c r="A775" s="192">
        <v>4800066004</v>
      </c>
      <c r="B775" s="193" t="s">
        <v>756</v>
      </c>
      <c r="C775" s="193" t="s">
        <v>104</v>
      </c>
      <c r="D775" s="193" t="s">
        <v>22</v>
      </c>
      <c r="E775" s="194" t="s">
        <v>10</v>
      </c>
    </row>
    <row r="776" spans="1:5">
      <c r="A776" s="192">
        <v>4800066016</v>
      </c>
      <c r="B776" s="193" t="s">
        <v>757</v>
      </c>
      <c r="C776" s="193" t="s">
        <v>104</v>
      </c>
      <c r="D776" s="193" t="s">
        <v>22</v>
      </c>
      <c r="E776" s="194" t="s">
        <v>10</v>
      </c>
    </row>
    <row r="777" spans="1:5">
      <c r="A777" s="192">
        <v>4800066059</v>
      </c>
      <c r="B777" s="193" t="s">
        <v>758</v>
      </c>
      <c r="C777" s="193" t="s">
        <v>104</v>
      </c>
      <c r="D777" s="193" t="s">
        <v>22</v>
      </c>
      <c r="E777" s="194" t="s">
        <v>10</v>
      </c>
    </row>
    <row r="778" spans="1:5">
      <c r="A778" s="192">
        <v>4800066155</v>
      </c>
      <c r="B778" s="193" t="s">
        <v>759</v>
      </c>
      <c r="C778" s="193" t="s">
        <v>6</v>
      </c>
      <c r="D778" s="193" t="s">
        <v>6</v>
      </c>
      <c r="E778" s="194" t="s">
        <v>27</v>
      </c>
    </row>
    <row r="779" spans="1:5">
      <c r="A779" s="192">
        <v>4800066895</v>
      </c>
      <c r="B779" s="193" t="s">
        <v>760</v>
      </c>
      <c r="C779" s="193" t="s">
        <v>117</v>
      </c>
      <c r="D779" s="193" t="s">
        <v>109</v>
      </c>
      <c r="E779" s="194" t="s">
        <v>10</v>
      </c>
    </row>
    <row r="780" spans="1:5">
      <c r="A780" s="192">
        <v>4800066903</v>
      </c>
      <c r="B780" s="193" t="s">
        <v>761</v>
      </c>
      <c r="C780" s="193" t="s">
        <v>117</v>
      </c>
      <c r="D780" s="193" t="s">
        <v>109</v>
      </c>
      <c r="E780" s="194" t="s">
        <v>10</v>
      </c>
    </row>
    <row r="781" spans="1:5">
      <c r="A781" s="192">
        <v>4800066906</v>
      </c>
      <c r="B781" s="193" t="s">
        <v>762</v>
      </c>
      <c r="C781" s="193" t="s">
        <v>117</v>
      </c>
      <c r="D781" s="193" t="s">
        <v>109</v>
      </c>
      <c r="E781" s="194" t="s">
        <v>10</v>
      </c>
    </row>
    <row r="782" spans="1:5">
      <c r="A782" s="192">
        <v>4800066909</v>
      </c>
      <c r="B782" s="193" t="s">
        <v>763</v>
      </c>
      <c r="C782" s="193" t="s">
        <v>117</v>
      </c>
      <c r="D782" s="193" t="s">
        <v>109</v>
      </c>
      <c r="E782" s="194" t="s">
        <v>10</v>
      </c>
    </row>
    <row r="783" spans="1:5">
      <c r="A783" s="192">
        <v>4800066914</v>
      </c>
      <c r="B783" s="193" t="s">
        <v>764</v>
      </c>
      <c r="C783" s="193" t="s">
        <v>117</v>
      </c>
      <c r="D783" s="193" t="s">
        <v>109</v>
      </c>
      <c r="E783" s="194" t="s">
        <v>10</v>
      </c>
    </row>
    <row r="784" spans="1:5">
      <c r="A784" s="192">
        <v>4800066916</v>
      </c>
      <c r="B784" s="193" t="s">
        <v>765</v>
      </c>
      <c r="C784" s="193" t="s">
        <v>117</v>
      </c>
      <c r="D784" s="193" t="s">
        <v>109</v>
      </c>
      <c r="E784" s="194" t="s">
        <v>10</v>
      </c>
    </row>
    <row r="785" spans="1:5">
      <c r="A785" s="192">
        <v>4800066962</v>
      </c>
      <c r="B785" s="193" t="s">
        <v>141</v>
      </c>
      <c r="C785" s="193" t="s">
        <v>21</v>
      </c>
      <c r="D785" s="193" t="s">
        <v>22</v>
      </c>
      <c r="E785" s="194" t="s">
        <v>10</v>
      </c>
    </row>
    <row r="786" spans="1:5">
      <c r="A786" s="192">
        <v>4800067395</v>
      </c>
      <c r="B786" s="193" t="s">
        <v>56</v>
      </c>
      <c r="C786" s="193" t="s">
        <v>132</v>
      </c>
      <c r="D786" s="193" t="s">
        <v>132</v>
      </c>
      <c r="E786" s="194" t="s">
        <v>27</v>
      </c>
    </row>
    <row r="787" spans="1:5">
      <c r="A787" s="192">
        <v>4800067402</v>
      </c>
      <c r="B787" s="193" t="s">
        <v>746</v>
      </c>
      <c r="C787" s="193" t="s">
        <v>57</v>
      </c>
      <c r="D787" s="193" t="s">
        <v>57</v>
      </c>
      <c r="E787" s="194" t="s">
        <v>33</v>
      </c>
    </row>
    <row r="788" spans="1:5">
      <c r="A788" s="192">
        <v>4800068212</v>
      </c>
      <c r="B788" s="193" t="s">
        <v>766</v>
      </c>
      <c r="C788" s="193" t="s">
        <v>104</v>
      </c>
      <c r="D788" s="193" t="s">
        <v>22</v>
      </c>
      <c r="E788" s="194" t="s">
        <v>10</v>
      </c>
    </row>
    <row r="789" spans="1:5">
      <c r="A789" s="192">
        <v>4800069827</v>
      </c>
      <c r="B789" s="193" t="s">
        <v>767</v>
      </c>
      <c r="C789" s="193" t="s">
        <v>6</v>
      </c>
      <c r="D789" s="193" t="s">
        <v>6</v>
      </c>
      <c r="E789" s="194" t="s">
        <v>27</v>
      </c>
    </row>
    <row r="790" spans="1:5">
      <c r="A790" s="192">
        <v>4800069949</v>
      </c>
      <c r="B790" s="193" t="s">
        <v>768</v>
      </c>
      <c r="C790" s="193" t="s">
        <v>38</v>
      </c>
      <c r="D790" s="193" t="s">
        <v>22</v>
      </c>
      <c r="E790" s="194" t="s">
        <v>10</v>
      </c>
    </row>
    <row r="791" spans="1:5">
      <c r="A791" s="192">
        <v>4800069950</v>
      </c>
      <c r="B791" s="193" t="s">
        <v>769</v>
      </c>
      <c r="C791" s="193" t="s">
        <v>38</v>
      </c>
      <c r="D791" s="193" t="s">
        <v>22</v>
      </c>
      <c r="E791" s="194" t="s">
        <v>10</v>
      </c>
    </row>
    <row r="792" spans="1:5">
      <c r="A792" s="192">
        <v>4800069951</v>
      </c>
      <c r="B792" s="193" t="s">
        <v>770</v>
      </c>
      <c r="C792" s="193" t="s">
        <v>38</v>
      </c>
      <c r="D792" s="193" t="s">
        <v>22</v>
      </c>
      <c r="E792" s="194" t="s">
        <v>10</v>
      </c>
    </row>
    <row r="793" spans="1:5">
      <c r="A793" s="192">
        <v>4800069952</v>
      </c>
      <c r="B793" s="193" t="s">
        <v>771</v>
      </c>
      <c r="C793" s="193" t="s">
        <v>38</v>
      </c>
      <c r="D793" s="193" t="s">
        <v>22</v>
      </c>
      <c r="E793" s="194" t="s">
        <v>10</v>
      </c>
    </row>
    <row r="794" spans="1:5">
      <c r="A794" s="192">
        <v>4800069953</v>
      </c>
      <c r="B794" s="193" t="s">
        <v>772</v>
      </c>
      <c r="C794" s="193" t="s">
        <v>38</v>
      </c>
      <c r="D794" s="193" t="s">
        <v>22</v>
      </c>
      <c r="E794" s="194" t="s">
        <v>10</v>
      </c>
    </row>
    <row r="795" spans="1:5">
      <c r="A795" s="192">
        <v>4800069954</v>
      </c>
      <c r="B795" s="193" t="s">
        <v>773</v>
      </c>
      <c r="C795" s="193" t="s">
        <v>38</v>
      </c>
      <c r="D795" s="193" t="s">
        <v>22</v>
      </c>
      <c r="E795" s="194" t="s">
        <v>10</v>
      </c>
    </row>
    <row r="796" spans="1:5">
      <c r="A796" s="192">
        <v>4800069955</v>
      </c>
      <c r="B796" s="193" t="s">
        <v>774</v>
      </c>
      <c r="C796" s="193" t="s">
        <v>38</v>
      </c>
      <c r="D796" s="193" t="s">
        <v>22</v>
      </c>
      <c r="E796" s="194" t="s">
        <v>10</v>
      </c>
    </row>
    <row r="797" spans="1:5">
      <c r="A797" s="192">
        <v>4800069967</v>
      </c>
      <c r="B797" s="193" t="s">
        <v>775</v>
      </c>
      <c r="C797" s="193" t="s">
        <v>38</v>
      </c>
      <c r="D797" s="193" t="s">
        <v>22</v>
      </c>
      <c r="E797" s="194" t="s">
        <v>10</v>
      </c>
    </row>
    <row r="798" spans="1:5">
      <c r="A798" s="192">
        <v>4800069968</v>
      </c>
      <c r="B798" s="193" t="s">
        <v>776</v>
      </c>
      <c r="C798" s="193" t="s">
        <v>38</v>
      </c>
      <c r="D798" s="193" t="s">
        <v>22</v>
      </c>
      <c r="E798" s="194" t="s">
        <v>10</v>
      </c>
    </row>
    <row r="799" spans="1:5">
      <c r="A799" s="192">
        <v>4800069969</v>
      </c>
      <c r="B799" s="193" t="s">
        <v>777</v>
      </c>
      <c r="C799" s="193" t="s">
        <v>38</v>
      </c>
      <c r="D799" s="193" t="s">
        <v>22</v>
      </c>
      <c r="E799" s="194" t="s">
        <v>10</v>
      </c>
    </row>
    <row r="800" spans="1:5">
      <c r="A800" s="192">
        <v>4800071125</v>
      </c>
      <c r="B800" s="193" t="s">
        <v>778</v>
      </c>
      <c r="C800" s="193" t="s">
        <v>104</v>
      </c>
      <c r="D800" s="193" t="s">
        <v>22</v>
      </c>
      <c r="E800" s="194" t="s">
        <v>10</v>
      </c>
    </row>
    <row r="801" spans="1:5">
      <c r="A801" s="192">
        <v>4800071126</v>
      </c>
      <c r="B801" s="193" t="s">
        <v>779</v>
      </c>
      <c r="C801" s="193" t="s">
        <v>104</v>
      </c>
      <c r="D801" s="193" t="s">
        <v>22</v>
      </c>
      <c r="E801" s="194" t="s">
        <v>10</v>
      </c>
    </row>
    <row r="802" spans="1:5">
      <c r="A802" s="192">
        <v>4800071127</v>
      </c>
      <c r="B802" s="193" t="s">
        <v>780</v>
      </c>
      <c r="C802" s="193" t="s">
        <v>108</v>
      </c>
      <c r="D802" s="193" t="s">
        <v>109</v>
      </c>
      <c r="E802" s="194" t="s">
        <v>10</v>
      </c>
    </row>
    <row r="803" spans="1:5">
      <c r="A803" s="192">
        <v>4800071130</v>
      </c>
      <c r="B803" s="193" t="s">
        <v>558</v>
      </c>
      <c r="C803" s="193" t="s">
        <v>104</v>
      </c>
      <c r="D803" s="193" t="s">
        <v>22</v>
      </c>
      <c r="E803" s="194" t="s">
        <v>10</v>
      </c>
    </row>
    <row r="804" spans="1:5">
      <c r="A804" s="192">
        <v>4800071131</v>
      </c>
      <c r="B804" s="193" t="s">
        <v>579</v>
      </c>
      <c r="C804" s="193" t="s">
        <v>104</v>
      </c>
      <c r="D804" s="193" t="s">
        <v>22</v>
      </c>
      <c r="E804" s="194" t="s">
        <v>10</v>
      </c>
    </row>
    <row r="805" spans="1:5">
      <c r="A805" s="192">
        <v>4800071161</v>
      </c>
      <c r="B805" s="193" t="s">
        <v>781</v>
      </c>
      <c r="C805" s="193" t="s">
        <v>45</v>
      </c>
      <c r="D805" s="193" t="s">
        <v>22</v>
      </c>
      <c r="E805" s="194" t="s">
        <v>10</v>
      </c>
    </row>
    <row r="806" spans="1:5">
      <c r="A806" s="192">
        <v>4800071177</v>
      </c>
      <c r="B806" s="193" t="s">
        <v>600</v>
      </c>
      <c r="C806" s="193" t="s">
        <v>108</v>
      </c>
      <c r="D806" s="193" t="s">
        <v>109</v>
      </c>
      <c r="E806" s="194" t="s">
        <v>10</v>
      </c>
    </row>
    <row r="807" spans="1:5">
      <c r="A807" s="192">
        <v>4800071187</v>
      </c>
      <c r="B807" s="193" t="s">
        <v>782</v>
      </c>
      <c r="C807" s="193" t="s">
        <v>783</v>
      </c>
      <c r="D807" s="193" t="s">
        <v>36</v>
      </c>
      <c r="E807" s="194" t="s">
        <v>27</v>
      </c>
    </row>
    <row r="808" spans="1:5">
      <c r="A808" s="192">
        <v>4800071199</v>
      </c>
      <c r="B808" s="193" t="s">
        <v>784</v>
      </c>
      <c r="C808" s="193" t="s">
        <v>95</v>
      </c>
      <c r="D808" s="193" t="s">
        <v>95</v>
      </c>
      <c r="E808" s="194" t="s">
        <v>43</v>
      </c>
    </row>
    <row r="809" spans="1:5">
      <c r="A809" s="192">
        <v>4800071264</v>
      </c>
      <c r="B809" s="193" t="s">
        <v>559</v>
      </c>
      <c r="C809" s="193" t="s">
        <v>104</v>
      </c>
      <c r="D809" s="193" t="s">
        <v>22</v>
      </c>
      <c r="E809" s="194" t="s">
        <v>10</v>
      </c>
    </row>
    <row r="810" spans="1:5">
      <c r="A810" s="192">
        <v>4800071265</v>
      </c>
      <c r="B810" s="193" t="s">
        <v>564</v>
      </c>
      <c r="C810" s="193" t="s">
        <v>104</v>
      </c>
      <c r="D810" s="193" t="s">
        <v>22</v>
      </c>
      <c r="E810" s="194" t="s">
        <v>10</v>
      </c>
    </row>
    <row r="811" spans="1:5">
      <c r="A811" s="192">
        <v>4800071270</v>
      </c>
      <c r="B811" s="193" t="s">
        <v>653</v>
      </c>
      <c r="C811" s="193" t="s">
        <v>104</v>
      </c>
      <c r="D811" s="193" t="s">
        <v>22</v>
      </c>
      <c r="E811" s="194" t="s">
        <v>10</v>
      </c>
    </row>
    <row r="812" spans="1:5">
      <c r="A812" s="192">
        <v>4800071274</v>
      </c>
      <c r="B812" s="193" t="s">
        <v>785</v>
      </c>
      <c r="C812" s="193" t="s">
        <v>104</v>
      </c>
      <c r="D812" s="193" t="s">
        <v>22</v>
      </c>
      <c r="E812" s="194" t="s">
        <v>10</v>
      </c>
    </row>
    <row r="813" spans="1:5">
      <c r="A813" s="192">
        <v>4800071275</v>
      </c>
      <c r="B813" s="193" t="s">
        <v>573</v>
      </c>
      <c r="C813" s="193" t="s">
        <v>104</v>
      </c>
      <c r="D813" s="193" t="s">
        <v>22</v>
      </c>
      <c r="E813" s="194" t="s">
        <v>10</v>
      </c>
    </row>
    <row r="814" spans="1:5">
      <c r="A814" s="192">
        <v>4800071276</v>
      </c>
      <c r="B814" s="193" t="s">
        <v>574</v>
      </c>
      <c r="C814" s="193" t="s">
        <v>104</v>
      </c>
      <c r="D814" s="193" t="s">
        <v>22</v>
      </c>
      <c r="E814" s="194" t="s">
        <v>10</v>
      </c>
    </row>
    <row r="815" spans="1:5">
      <c r="A815" s="192">
        <v>4800071277</v>
      </c>
      <c r="B815" s="193" t="s">
        <v>786</v>
      </c>
      <c r="C815" s="193" t="s">
        <v>149</v>
      </c>
      <c r="D815" s="193" t="s">
        <v>109</v>
      </c>
      <c r="E815" s="194" t="s">
        <v>10</v>
      </c>
    </row>
    <row r="816" spans="1:5">
      <c r="A816" s="192">
        <v>4800071278</v>
      </c>
      <c r="B816" s="193" t="s">
        <v>787</v>
      </c>
      <c r="C816" s="193" t="s">
        <v>104</v>
      </c>
      <c r="D816" s="193" t="s">
        <v>22</v>
      </c>
      <c r="E816" s="194" t="s">
        <v>10</v>
      </c>
    </row>
    <row r="817" spans="1:5">
      <c r="A817" s="192">
        <v>4800071280</v>
      </c>
      <c r="B817" s="193" t="s">
        <v>788</v>
      </c>
      <c r="C817" s="193" t="s">
        <v>104</v>
      </c>
      <c r="D817" s="193" t="s">
        <v>22</v>
      </c>
      <c r="E817" s="194" t="s">
        <v>10</v>
      </c>
    </row>
    <row r="818" spans="1:5">
      <c r="A818" s="192">
        <v>4800071281</v>
      </c>
      <c r="B818" s="193" t="s">
        <v>786</v>
      </c>
      <c r="C818" s="193" t="s">
        <v>149</v>
      </c>
      <c r="D818" s="193" t="s">
        <v>109</v>
      </c>
      <c r="E818" s="194" t="s">
        <v>10</v>
      </c>
    </row>
    <row r="819" spans="1:5">
      <c r="A819" s="192">
        <v>4800071282</v>
      </c>
      <c r="B819" s="193" t="s">
        <v>786</v>
      </c>
      <c r="C819" s="193" t="s">
        <v>149</v>
      </c>
      <c r="D819" s="193" t="s">
        <v>109</v>
      </c>
      <c r="E819" s="194" t="s">
        <v>10</v>
      </c>
    </row>
    <row r="820" spans="1:5">
      <c r="A820" s="192">
        <v>4800071283</v>
      </c>
      <c r="B820" s="193" t="s">
        <v>575</v>
      </c>
      <c r="C820" s="193" t="s">
        <v>104</v>
      </c>
      <c r="D820" s="193" t="s">
        <v>22</v>
      </c>
      <c r="E820" s="194" t="s">
        <v>10</v>
      </c>
    </row>
    <row r="821" spans="1:5">
      <c r="A821" s="192">
        <v>4800071285</v>
      </c>
      <c r="B821" s="193" t="s">
        <v>576</v>
      </c>
      <c r="C821" s="193" t="s">
        <v>104</v>
      </c>
      <c r="D821" s="193" t="s">
        <v>22</v>
      </c>
      <c r="E821" s="194" t="s">
        <v>10</v>
      </c>
    </row>
    <row r="822" spans="1:5">
      <c r="A822" s="192">
        <v>4800071286</v>
      </c>
      <c r="B822" s="193" t="s">
        <v>789</v>
      </c>
      <c r="C822" s="193" t="s">
        <v>57</v>
      </c>
      <c r="D822" s="193" t="s">
        <v>57</v>
      </c>
      <c r="E822" s="194" t="s">
        <v>33</v>
      </c>
    </row>
    <row r="823" spans="1:5">
      <c r="A823" s="192">
        <v>4800071287</v>
      </c>
      <c r="B823" s="193" t="s">
        <v>577</v>
      </c>
      <c r="C823" s="193" t="s">
        <v>104</v>
      </c>
      <c r="D823" s="193" t="s">
        <v>22</v>
      </c>
      <c r="E823" s="194" t="s">
        <v>10</v>
      </c>
    </row>
    <row r="824" spans="1:5">
      <c r="A824" s="192">
        <v>4800071288</v>
      </c>
      <c r="B824" s="193" t="s">
        <v>580</v>
      </c>
      <c r="C824" s="193" t="s">
        <v>104</v>
      </c>
      <c r="D824" s="193" t="s">
        <v>22</v>
      </c>
      <c r="E824" s="194" t="s">
        <v>10</v>
      </c>
    </row>
    <row r="825" spans="1:5">
      <c r="A825" s="192">
        <v>4800071290</v>
      </c>
      <c r="B825" s="193" t="s">
        <v>581</v>
      </c>
      <c r="C825" s="193" t="s">
        <v>104</v>
      </c>
      <c r="D825" s="193" t="s">
        <v>22</v>
      </c>
      <c r="E825" s="194" t="s">
        <v>10</v>
      </c>
    </row>
    <row r="826" spans="1:5">
      <c r="A826" s="192">
        <v>4800071291</v>
      </c>
      <c r="B826" s="193" t="s">
        <v>582</v>
      </c>
      <c r="C826" s="193" t="s">
        <v>104</v>
      </c>
      <c r="D826" s="193" t="s">
        <v>22</v>
      </c>
      <c r="E826" s="194" t="s">
        <v>10</v>
      </c>
    </row>
    <row r="827" spans="1:5">
      <c r="A827" s="192">
        <v>4800071292</v>
      </c>
      <c r="B827" s="193" t="s">
        <v>224</v>
      </c>
      <c r="C827" s="193" t="s">
        <v>8</v>
      </c>
      <c r="D827" s="193" t="s">
        <v>9</v>
      </c>
      <c r="E827" s="194" t="s">
        <v>10</v>
      </c>
    </row>
    <row r="828" spans="1:5">
      <c r="A828" s="192">
        <v>4800071315</v>
      </c>
      <c r="B828" s="193" t="s">
        <v>583</v>
      </c>
      <c r="C828" s="193" t="s">
        <v>104</v>
      </c>
      <c r="D828" s="193" t="s">
        <v>22</v>
      </c>
      <c r="E828" s="194" t="s">
        <v>10</v>
      </c>
    </row>
    <row r="829" spans="1:5">
      <c r="A829" s="192">
        <v>4800071316</v>
      </c>
      <c r="B829" s="193" t="s">
        <v>584</v>
      </c>
      <c r="C829" s="193" t="s">
        <v>104</v>
      </c>
      <c r="D829" s="193" t="s">
        <v>22</v>
      </c>
      <c r="E829" s="194" t="s">
        <v>10</v>
      </c>
    </row>
    <row r="830" spans="1:5">
      <c r="A830" s="192">
        <v>4800071317</v>
      </c>
      <c r="B830" s="193" t="s">
        <v>586</v>
      </c>
      <c r="C830" s="193" t="s">
        <v>104</v>
      </c>
      <c r="D830" s="193" t="s">
        <v>22</v>
      </c>
      <c r="E830" s="194" t="s">
        <v>10</v>
      </c>
    </row>
    <row r="831" spans="1:5">
      <c r="A831" s="192">
        <v>4800071318</v>
      </c>
      <c r="B831" s="193" t="s">
        <v>790</v>
      </c>
      <c r="C831" s="193" t="s">
        <v>104</v>
      </c>
      <c r="D831" s="193" t="s">
        <v>22</v>
      </c>
      <c r="E831" s="194" t="s">
        <v>10</v>
      </c>
    </row>
    <row r="832" spans="1:5">
      <c r="A832" s="192">
        <v>4800071319</v>
      </c>
      <c r="B832" s="193" t="s">
        <v>587</v>
      </c>
      <c r="C832" s="193" t="s">
        <v>104</v>
      </c>
      <c r="D832" s="193" t="s">
        <v>22</v>
      </c>
      <c r="E832" s="194" t="s">
        <v>10</v>
      </c>
    </row>
    <row r="833" spans="1:5">
      <c r="A833" s="192">
        <v>4800071320</v>
      </c>
      <c r="B833" s="193" t="s">
        <v>590</v>
      </c>
      <c r="C833" s="193" t="s">
        <v>104</v>
      </c>
      <c r="D833" s="193" t="s">
        <v>22</v>
      </c>
      <c r="E833" s="194" t="s">
        <v>10</v>
      </c>
    </row>
    <row r="834" spans="1:5">
      <c r="A834" s="192">
        <v>4800071321</v>
      </c>
      <c r="B834" s="193" t="s">
        <v>591</v>
      </c>
      <c r="C834" s="193" t="s">
        <v>104</v>
      </c>
      <c r="D834" s="193" t="s">
        <v>22</v>
      </c>
      <c r="E834" s="194" t="s">
        <v>10</v>
      </c>
    </row>
    <row r="835" spans="1:5">
      <c r="A835" s="192">
        <v>4800071322</v>
      </c>
      <c r="B835" s="193" t="s">
        <v>592</v>
      </c>
      <c r="C835" s="193" t="s">
        <v>104</v>
      </c>
      <c r="D835" s="193" t="s">
        <v>22</v>
      </c>
      <c r="E835" s="194" t="s">
        <v>10</v>
      </c>
    </row>
    <row r="836" spans="1:5">
      <c r="A836" s="192">
        <v>4800071323</v>
      </c>
      <c r="B836" s="193" t="s">
        <v>594</v>
      </c>
      <c r="C836" s="193" t="s">
        <v>104</v>
      </c>
      <c r="D836" s="193" t="s">
        <v>22</v>
      </c>
      <c r="E836" s="194" t="s">
        <v>10</v>
      </c>
    </row>
    <row r="837" spans="1:5">
      <c r="A837" s="192">
        <v>4800071324</v>
      </c>
      <c r="B837" s="193" t="s">
        <v>595</v>
      </c>
      <c r="C837" s="193" t="s">
        <v>104</v>
      </c>
      <c r="D837" s="193" t="s">
        <v>22</v>
      </c>
      <c r="E837" s="194" t="s">
        <v>10</v>
      </c>
    </row>
    <row r="838" spans="1:5">
      <c r="A838" s="192">
        <v>4800071328</v>
      </c>
      <c r="B838" s="193" t="s">
        <v>791</v>
      </c>
      <c r="C838" s="193" t="s">
        <v>61</v>
      </c>
      <c r="D838" s="193" t="s">
        <v>62</v>
      </c>
      <c r="E838" s="194" t="s">
        <v>27</v>
      </c>
    </row>
    <row r="839" spans="1:5">
      <c r="A839" s="192">
        <v>4800071329</v>
      </c>
      <c r="B839" s="193" t="s">
        <v>791</v>
      </c>
      <c r="C839" s="193" t="s">
        <v>61</v>
      </c>
      <c r="D839" s="193" t="s">
        <v>62</v>
      </c>
      <c r="E839" s="194" t="s">
        <v>27</v>
      </c>
    </row>
    <row r="840" spans="1:5">
      <c r="A840" s="192">
        <v>4800071355</v>
      </c>
      <c r="B840" s="193" t="s">
        <v>792</v>
      </c>
      <c r="C840" s="193" t="s">
        <v>156</v>
      </c>
      <c r="D840" s="193" t="s">
        <v>9</v>
      </c>
      <c r="E840" s="194" t="s">
        <v>10</v>
      </c>
    </row>
    <row r="841" spans="1:5">
      <c r="A841" s="192">
        <v>4800071408</v>
      </c>
      <c r="B841" s="193" t="s">
        <v>793</v>
      </c>
      <c r="C841" s="193" t="s">
        <v>118</v>
      </c>
      <c r="D841" s="193" t="s">
        <v>26</v>
      </c>
      <c r="E841" s="194" t="s">
        <v>27</v>
      </c>
    </row>
    <row r="842" spans="1:5">
      <c r="A842" s="192">
        <v>4800071505</v>
      </c>
      <c r="B842" s="193" t="s">
        <v>794</v>
      </c>
      <c r="C842" s="193" t="s">
        <v>163</v>
      </c>
      <c r="D842" s="193" t="s">
        <v>62</v>
      </c>
      <c r="E842" s="194" t="s">
        <v>27</v>
      </c>
    </row>
    <row r="843" spans="1:5">
      <c r="A843" s="192">
        <v>4800071509</v>
      </c>
      <c r="B843" s="193" t="s">
        <v>602</v>
      </c>
      <c r="C843" s="193" t="s">
        <v>108</v>
      </c>
      <c r="D843" s="193" t="s">
        <v>109</v>
      </c>
      <c r="E843" s="194" t="s">
        <v>10</v>
      </c>
    </row>
    <row r="844" spans="1:5">
      <c r="A844" s="192">
        <v>4800071549</v>
      </c>
      <c r="B844" s="193" t="s">
        <v>204</v>
      </c>
      <c r="C844" s="193" t="s">
        <v>8</v>
      </c>
      <c r="D844" s="193" t="s">
        <v>9</v>
      </c>
      <c r="E844" s="194" t="s">
        <v>10</v>
      </c>
    </row>
    <row r="845" spans="1:5">
      <c r="A845" s="192">
        <v>4800071559</v>
      </c>
      <c r="B845" s="193" t="s">
        <v>795</v>
      </c>
      <c r="C845" s="193" t="s">
        <v>21</v>
      </c>
      <c r="D845" s="193" t="s">
        <v>22</v>
      </c>
      <c r="E845" s="194" t="s">
        <v>10</v>
      </c>
    </row>
    <row r="846" spans="1:5">
      <c r="A846" s="192">
        <v>4800071568</v>
      </c>
      <c r="B846" s="193" t="s">
        <v>272</v>
      </c>
      <c r="C846" s="193" t="s">
        <v>185</v>
      </c>
      <c r="D846" s="193" t="s">
        <v>109</v>
      </c>
      <c r="E846" s="194" t="s">
        <v>10</v>
      </c>
    </row>
    <row r="847" spans="1:5">
      <c r="A847" s="192">
        <v>4800071569</v>
      </c>
      <c r="B847" s="193" t="s">
        <v>796</v>
      </c>
      <c r="C847" s="193" t="s">
        <v>104</v>
      </c>
      <c r="D847" s="193" t="s">
        <v>22</v>
      </c>
      <c r="E847" s="194" t="s">
        <v>10</v>
      </c>
    </row>
    <row r="848" spans="1:5">
      <c r="A848" s="192">
        <v>4800071570</v>
      </c>
      <c r="B848" s="193" t="s">
        <v>797</v>
      </c>
      <c r="C848" s="193" t="s">
        <v>104</v>
      </c>
      <c r="D848" s="193" t="s">
        <v>22</v>
      </c>
      <c r="E848" s="194" t="s">
        <v>10</v>
      </c>
    </row>
    <row r="849" spans="1:5">
      <c r="A849" s="192">
        <v>4800071571</v>
      </c>
      <c r="B849" s="193" t="s">
        <v>798</v>
      </c>
      <c r="C849" s="193" t="s">
        <v>104</v>
      </c>
      <c r="D849" s="193" t="s">
        <v>22</v>
      </c>
      <c r="E849" s="194" t="s">
        <v>10</v>
      </c>
    </row>
    <row r="850" spans="1:5">
      <c r="A850" s="192">
        <v>4800071572</v>
      </c>
      <c r="B850" s="193" t="s">
        <v>799</v>
      </c>
      <c r="C850" s="193" t="s">
        <v>104</v>
      </c>
      <c r="D850" s="193" t="s">
        <v>22</v>
      </c>
      <c r="E850" s="194" t="s">
        <v>10</v>
      </c>
    </row>
    <row r="851" spans="1:5">
      <c r="A851" s="192">
        <v>4800071573</v>
      </c>
      <c r="B851" s="193" t="s">
        <v>800</v>
      </c>
      <c r="C851" s="193" t="s">
        <v>104</v>
      </c>
      <c r="D851" s="193" t="s">
        <v>22</v>
      </c>
      <c r="E851" s="194" t="s">
        <v>10</v>
      </c>
    </row>
    <row r="852" spans="1:5">
      <c r="A852" s="192">
        <v>4800071574</v>
      </c>
      <c r="B852" s="193" t="s">
        <v>801</v>
      </c>
      <c r="C852" s="193" t="s">
        <v>104</v>
      </c>
      <c r="D852" s="193" t="s">
        <v>22</v>
      </c>
      <c r="E852" s="194" t="s">
        <v>10</v>
      </c>
    </row>
    <row r="853" spans="1:5">
      <c r="A853" s="192">
        <v>4800071575</v>
      </c>
      <c r="B853" s="193" t="s">
        <v>802</v>
      </c>
      <c r="C853" s="193" t="s">
        <v>104</v>
      </c>
      <c r="D853" s="193" t="s">
        <v>22</v>
      </c>
      <c r="E853" s="194" t="s">
        <v>10</v>
      </c>
    </row>
    <row r="854" spans="1:5">
      <c r="A854" s="192">
        <v>4800071576</v>
      </c>
      <c r="B854" s="193" t="s">
        <v>803</v>
      </c>
      <c r="C854" s="193" t="s">
        <v>104</v>
      </c>
      <c r="D854" s="193" t="s">
        <v>22</v>
      </c>
      <c r="E854" s="194" t="s">
        <v>10</v>
      </c>
    </row>
    <row r="855" spans="1:5">
      <c r="A855" s="192">
        <v>4800071596</v>
      </c>
      <c r="B855" s="193" t="s">
        <v>804</v>
      </c>
      <c r="C855" s="193" t="s">
        <v>104</v>
      </c>
      <c r="D855" s="193" t="s">
        <v>22</v>
      </c>
      <c r="E855" s="194" t="s">
        <v>10</v>
      </c>
    </row>
    <row r="856" spans="1:5">
      <c r="A856" s="192">
        <v>4800071597</v>
      </c>
      <c r="B856" s="193" t="s">
        <v>805</v>
      </c>
      <c r="C856" s="193" t="s">
        <v>104</v>
      </c>
      <c r="D856" s="193" t="s">
        <v>22</v>
      </c>
      <c r="E856" s="194" t="s">
        <v>10</v>
      </c>
    </row>
    <row r="857" spans="1:5">
      <c r="A857" s="192">
        <v>4800071598</v>
      </c>
      <c r="B857" s="193" t="s">
        <v>806</v>
      </c>
      <c r="C857" s="193" t="s">
        <v>104</v>
      </c>
      <c r="D857" s="193" t="s">
        <v>22</v>
      </c>
      <c r="E857" s="194" t="s">
        <v>10</v>
      </c>
    </row>
    <row r="858" spans="1:5">
      <c r="A858" s="192">
        <v>4800071599</v>
      </c>
      <c r="B858" s="193" t="s">
        <v>807</v>
      </c>
      <c r="C858" s="193" t="s">
        <v>104</v>
      </c>
      <c r="D858" s="193" t="s">
        <v>22</v>
      </c>
      <c r="E858" s="194" t="s">
        <v>10</v>
      </c>
    </row>
    <row r="859" spans="1:5">
      <c r="A859" s="192">
        <v>4800071600</v>
      </c>
      <c r="B859" s="193" t="s">
        <v>808</v>
      </c>
      <c r="C859" s="193" t="s">
        <v>104</v>
      </c>
      <c r="D859" s="193" t="s">
        <v>22</v>
      </c>
      <c r="E859" s="194" t="s">
        <v>10</v>
      </c>
    </row>
    <row r="860" spans="1:5">
      <c r="A860" s="192">
        <v>4800071639</v>
      </c>
      <c r="B860" s="193" t="s">
        <v>809</v>
      </c>
      <c r="C860" s="193" t="s">
        <v>104</v>
      </c>
      <c r="D860" s="193" t="s">
        <v>22</v>
      </c>
      <c r="E860" s="194" t="s">
        <v>10</v>
      </c>
    </row>
    <row r="861" spans="1:5">
      <c r="A861" s="192">
        <v>4800071699</v>
      </c>
      <c r="B861" s="193" t="s">
        <v>810</v>
      </c>
      <c r="C861" s="193" t="s">
        <v>149</v>
      </c>
      <c r="D861" s="193" t="s">
        <v>109</v>
      </c>
      <c r="E861" s="194" t="s">
        <v>10</v>
      </c>
    </row>
    <row r="862" spans="1:5">
      <c r="A862" s="192">
        <v>4800071737</v>
      </c>
      <c r="B862" s="193" t="s">
        <v>811</v>
      </c>
      <c r="C862" s="193" t="s">
        <v>104</v>
      </c>
      <c r="D862" s="193" t="s">
        <v>22</v>
      </c>
      <c r="E862" s="194" t="s">
        <v>10</v>
      </c>
    </row>
    <row r="863" spans="1:5">
      <c r="A863" s="192">
        <v>4800071833</v>
      </c>
      <c r="B863" s="193" t="s">
        <v>812</v>
      </c>
      <c r="C863" s="193" t="s">
        <v>104</v>
      </c>
      <c r="D863" s="193" t="s">
        <v>22</v>
      </c>
      <c r="E863" s="194" t="s">
        <v>10</v>
      </c>
    </row>
    <row r="864" spans="1:5">
      <c r="A864" s="192">
        <v>4800071834</v>
      </c>
      <c r="B864" s="193" t="s">
        <v>813</v>
      </c>
      <c r="C864" s="193" t="s">
        <v>104</v>
      </c>
      <c r="D864" s="193" t="s">
        <v>22</v>
      </c>
      <c r="E864" s="194" t="s">
        <v>10</v>
      </c>
    </row>
    <row r="865" spans="1:5">
      <c r="A865" s="192">
        <v>4800071836</v>
      </c>
      <c r="B865" s="193" t="s">
        <v>814</v>
      </c>
      <c r="C865" s="193" t="s">
        <v>104</v>
      </c>
      <c r="D865" s="193" t="s">
        <v>22</v>
      </c>
      <c r="E865" s="194" t="s">
        <v>10</v>
      </c>
    </row>
    <row r="866" spans="1:5">
      <c r="A866" s="192">
        <v>4800071860</v>
      </c>
      <c r="B866" s="193" t="s">
        <v>815</v>
      </c>
      <c r="C866" s="193" t="s">
        <v>149</v>
      </c>
      <c r="D866" s="193" t="s">
        <v>109</v>
      </c>
      <c r="E866" s="194" t="s">
        <v>10</v>
      </c>
    </row>
    <row r="867" spans="1:5">
      <c r="A867" s="192">
        <v>4800071900</v>
      </c>
      <c r="B867" s="193" t="s">
        <v>816</v>
      </c>
      <c r="C867" s="193" t="s">
        <v>149</v>
      </c>
      <c r="D867" s="193" t="s">
        <v>109</v>
      </c>
      <c r="E867" s="194" t="s">
        <v>10</v>
      </c>
    </row>
    <row r="868" spans="1:5">
      <c r="A868" s="192">
        <v>4800071912</v>
      </c>
      <c r="B868" s="193" t="s">
        <v>817</v>
      </c>
      <c r="C868" s="193" t="s">
        <v>149</v>
      </c>
      <c r="D868" s="193" t="s">
        <v>109</v>
      </c>
      <c r="E868" s="194" t="s">
        <v>10</v>
      </c>
    </row>
    <row r="869" spans="1:5">
      <c r="A869" s="192">
        <v>4800073038</v>
      </c>
      <c r="B869" s="193" t="s">
        <v>44</v>
      </c>
      <c r="C869" s="193" t="s">
        <v>21</v>
      </c>
      <c r="D869" s="193" t="s">
        <v>22</v>
      </c>
      <c r="E869" s="194" t="s">
        <v>10</v>
      </c>
    </row>
    <row r="870" spans="1:5">
      <c r="A870" s="192">
        <v>4800073040</v>
      </c>
      <c r="B870" s="193" t="s">
        <v>818</v>
      </c>
      <c r="C870" s="193" t="s">
        <v>104</v>
      </c>
      <c r="D870" s="193" t="s">
        <v>22</v>
      </c>
      <c r="E870" s="194" t="s">
        <v>10</v>
      </c>
    </row>
    <row r="871" spans="1:5">
      <c r="A871" s="192">
        <v>4800073311</v>
      </c>
      <c r="B871" s="193" t="s">
        <v>819</v>
      </c>
      <c r="C871" s="193" t="s">
        <v>38</v>
      </c>
      <c r="D871" s="193" t="s">
        <v>22</v>
      </c>
      <c r="E871" s="194" t="s">
        <v>10</v>
      </c>
    </row>
    <row r="872" spans="1:5">
      <c r="A872" s="192">
        <v>4800073973</v>
      </c>
      <c r="B872" s="193" t="s">
        <v>820</v>
      </c>
      <c r="C872" s="193" t="s">
        <v>104</v>
      </c>
      <c r="D872" s="193" t="s">
        <v>22</v>
      </c>
      <c r="E872" s="194" t="s">
        <v>10</v>
      </c>
    </row>
    <row r="873" spans="1:5">
      <c r="A873" s="192">
        <v>4800074373</v>
      </c>
      <c r="B873" s="193" t="s">
        <v>821</v>
      </c>
      <c r="C873" s="193" t="s">
        <v>45</v>
      </c>
      <c r="D873" s="193" t="s">
        <v>22</v>
      </c>
      <c r="E873" s="194" t="s">
        <v>10</v>
      </c>
    </row>
    <row r="874" spans="1:5">
      <c r="A874" s="192">
        <v>4800074374</v>
      </c>
      <c r="B874" s="193" t="s">
        <v>822</v>
      </c>
      <c r="C874" s="193" t="s">
        <v>45</v>
      </c>
      <c r="D874" s="193" t="s">
        <v>22</v>
      </c>
      <c r="E874" s="194" t="s">
        <v>10</v>
      </c>
    </row>
    <row r="875" spans="1:5">
      <c r="A875" s="192">
        <v>4800074721</v>
      </c>
      <c r="B875" s="193" t="s">
        <v>341</v>
      </c>
      <c r="C875" s="193" t="s">
        <v>104</v>
      </c>
      <c r="D875" s="193" t="s">
        <v>22</v>
      </c>
      <c r="E875" s="194" t="s">
        <v>10</v>
      </c>
    </row>
    <row r="876" spans="1:5">
      <c r="A876" s="192">
        <v>4800074750</v>
      </c>
      <c r="B876" s="193" t="s">
        <v>532</v>
      </c>
      <c r="C876" s="193" t="s">
        <v>104</v>
      </c>
      <c r="D876" s="193" t="s">
        <v>22</v>
      </c>
      <c r="E876" s="194" t="s">
        <v>10</v>
      </c>
    </row>
    <row r="877" spans="1:5">
      <c r="A877" s="192">
        <v>4800075022</v>
      </c>
      <c r="B877" s="193" t="s">
        <v>823</v>
      </c>
      <c r="C877" s="193" t="s">
        <v>104</v>
      </c>
      <c r="D877" s="193" t="s">
        <v>22</v>
      </c>
      <c r="E877" s="194" t="s">
        <v>10</v>
      </c>
    </row>
    <row r="878" spans="1:5">
      <c r="A878" s="192">
        <v>4800075329</v>
      </c>
      <c r="B878" s="193" t="s">
        <v>778</v>
      </c>
      <c r="C878" s="193" t="s">
        <v>104</v>
      </c>
      <c r="D878" s="193" t="s">
        <v>22</v>
      </c>
      <c r="E878" s="194" t="s">
        <v>10</v>
      </c>
    </row>
    <row r="879" spans="1:5">
      <c r="A879" s="192">
        <v>4800075337</v>
      </c>
      <c r="B879" s="193" t="s">
        <v>824</v>
      </c>
      <c r="C879" s="193" t="s">
        <v>104</v>
      </c>
      <c r="D879" s="193" t="s">
        <v>22</v>
      </c>
      <c r="E879" s="194" t="s">
        <v>10</v>
      </c>
    </row>
    <row r="880" spans="1:5">
      <c r="A880" s="192">
        <v>4800075380</v>
      </c>
      <c r="B880" s="193" t="s">
        <v>825</v>
      </c>
      <c r="C880" s="193" t="s">
        <v>104</v>
      </c>
      <c r="D880" s="193" t="s">
        <v>22</v>
      </c>
      <c r="E880" s="194" t="s">
        <v>10</v>
      </c>
    </row>
    <row r="881" spans="1:5">
      <c r="A881" s="192">
        <v>4800075406</v>
      </c>
      <c r="B881" s="193" t="s">
        <v>826</v>
      </c>
      <c r="C881" s="193" t="s">
        <v>104</v>
      </c>
      <c r="D881" s="193" t="s">
        <v>22</v>
      </c>
      <c r="E881" s="194" t="s">
        <v>10</v>
      </c>
    </row>
    <row r="882" spans="1:5">
      <c r="A882" s="192">
        <v>4800075412</v>
      </c>
      <c r="B882" s="193" t="s">
        <v>827</v>
      </c>
      <c r="C882" s="193" t="s">
        <v>104</v>
      </c>
      <c r="D882" s="193" t="s">
        <v>22</v>
      </c>
      <c r="E882" s="194" t="s">
        <v>10</v>
      </c>
    </row>
    <row r="883" spans="1:5">
      <c r="A883" s="192">
        <v>4800075474</v>
      </c>
      <c r="B883" s="193" t="s">
        <v>757</v>
      </c>
      <c r="C883" s="193" t="s">
        <v>104</v>
      </c>
      <c r="D883" s="193" t="s">
        <v>22</v>
      </c>
      <c r="E883" s="194" t="s">
        <v>10</v>
      </c>
    </row>
    <row r="884" spans="1:5">
      <c r="A884" s="192">
        <v>4800075481</v>
      </c>
      <c r="B884" s="193" t="s">
        <v>756</v>
      </c>
      <c r="C884" s="193" t="s">
        <v>104</v>
      </c>
      <c r="D884" s="193" t="s">
        <v>22</v>
      </c>
      <c r="E884" s="194" t="s">
        <v>10</v>
      </c>
    </row>
    <row r="885" spans="1:5">
      <c r="A885" s="192">
        <v>4800075509</v>
      </c>
      <c r="B885" s="193" t="s">
        <v>758</v>
      </c>
      <c r="C885" s="193" t="s">
        <v>104</v>
      </c>
      <c r="D885" s="193" t="s">
        <v>22</v>
      </c>
      <c r="E885" s="194" t="s">
        <v>10</v>
      </c>
    </row>
    <row r="886" spans="1:5">
      <c r="A886" s="192">
        <v>4800075558</v>
      </c>
      <c r="B886" s="193" t="s">
        <v>828</v>
      </c>
      <c r="C886" s="193" t="s">
        <v>104</v>
      </c>
      <c r="D886" s="193" t="s">
        <v>22</v>
      </c>
      <c r="E886" s="194" t="s">
        <v>10</v>
      </c>
    </row>
    <row r="887" spans="1:5">
      <c r="A887" s="192">
        <v>4800075840</v>
      </c>
      <c r="B887" s="193" t="s">
        <v>829</v>
      </c>
      <c r="C887" s="193" t="s">
        <v>38</v>
      </c>
      <c r="D887" s="193" t="s">
        <v>22</v>
      </c>
      <c r="E887" s="194" t="s">
        <v>10</v>
      </c>
    </row>
    <row r="888" spans="1:5">
      <c r="A888" s="192">
        <v>4800075854</v>
      </c>
      <c r="B888" s="193" t="s">
        <v>830</v>
      </c>
      <c r="C888" s="193" t="s">
        <v>38</v>
      </c>
      <c r="D888" s="193" t="s">
        <v>22</v>
      </c>
      <c r="E888" s="194" t="s">
        <v>10</v>
      </c>
    </row>
    <row r="889" spans="1:5">
      <c r="A889" s="192">
        <v>4800076035</v>
      </c>
      <c r="B889" s="193" t="s">
        <v>831</v>
      </c>
      <c r="C889" s="193" t="s">
        <v>38</v>
      </c>
      <c r="D889" s="193" t="s">
        <v>22</v>
      </c>
      <c r="E889" s="194" t="s">
        <v>10</v>
      </c>
    </row>
    <row r="890" spans="1:5">
      <c r="A890" s="192">
        <v>4800076061</v>
      </c>
      <c r="B890" s="193" t="s">
        <v>832</v>
      </c>
      <c r="C890" s="193" t="s">
        <v>38</v>
      </c>
      <c r="D890" s="193" t="s">
        <v>22</v>
      </c>
      <c r="E890" s="194" t="s">
        <v>10</v>
      </c>
    </row>
    <row r="891" spans="1:5">
      <c r="A891" s="192">
        <v>4800076093</v>
      </c>
      <c r="B891" s="193" t="s">
        <v>833</v>
      </c>
      <c r="C891" s="193" t="s">
        <v>38</v>
      </c>
      <c r="D891" s="193" t="s">
        <v>22</v>
      </c>
      <c r="E891" s="194" t="s">
        <v>10</v>
      </c>
    </row>
    <row r="892" spans="1:5">
      <c r="A892" s="192">
        <v>4800076108</v>
      </c>
      <c r="B892" s="193" t="s">
        <v>834</v>
      </c>
      <c r="C892" s="193" t="s">
        <v>38</v>
      </c>
      <c r="D892" s="193" t="s">
        <v>22</v>
      </c>
      <c r="E892" s="194" t="s">
        <v>10</v>
      </c>
    </row>
    <row r="893" spans="1:5">
      <c r="A893" s="192">
        <v>4800076123</v>
      </c>
      <c r="B893" s="193" t="s">
        <v>835</v>
      </c>
      <c r="C893" s="193" t="s">
        <v>38</v>
      </c>
      <c r="D893" s="193" t="s">
        <v>22</v>
      </c>
      <c r="E893" s="194" t="s">
        <v>10</v>
      </c>
    </row>
    <row r="894" spans="1:5">
      <c r="A894" s="192">
        <v>4800076133</v>
      </c>
      <c r="B894" s="193" t="s">
        <v>836</v>
      </c>
      <c r="C894" s="193" t="s">
        <v>38</v>
      </c>
      <c r="D894" s="193" t="s">
        <v>22</v>
      </c>
      <c r="E894" s="194" t="s">
        <v>10</v>
      </c>
    </row>
    <row r="895" spans="1:5">
      <c r="A895" s="192">
        <v>4800076172</v>
      </c>
      <c r="B895" s="193" t="s">
        <v>837</v>
      </c>
      <c r="C895" s="193" t="s">
        <v>38</v>
      </c>
      <c r="D895" s="193" t="s">
        <v>22</v>
      </c>
      <c r="E895" s="194" t="s">
        <v>10</v>
      </c>
    </row>
    <row r="896" spans="1:5">
      <c r="A896" s="192">
        <v>4800076188</v>
      </c>
      <c r="B896" s="193" t="s">
        <v>838</v>
      </c>
      <c r="C896" s="193" t="s">
        <v>38</v>
      </c>
      <c r="D896" s="193" t="s">
        <v>22</v>
      </c>
      <c r="E896" s="194" t="s">
        <v>10</v>
      </c>
    </row>
    <row r="897" spans="1:5">
      <c r="A897" s="192">
        <v>4800076198</v>
      </c>
      <c r="B897" s="193" t="s">
        <v>839</v>
      </c>
      <c r="C897" s="193" t="s">
        <v>38</v>
      </c>
      <c r="D897" s="193" t="s">
        <v>22</v>
      </c>
      <c r="E897" s="194" t="s">
        <v>10</v>
      </c>
    </row>
    <row r="898" spans="1:5">
      <c r="A898" s="192">
        <v>4800076213</v>
      </c>
      <c r="B898" s="193" t="s">
        <v>840</v>
      </c>
      <c r="C898" s="193" t="s">
        <v>38</v>
      </c>
      <c r="D898" s="193" t="s">
        <v>22</v>
      </c>
      <c r="E898" s="194" t="s">
        <v>10</v>
      </c>
    </row>
    <row r="899" spans="1:5">
      <c r="A899" s="192">
        <v>4800076233</v>
      </c>
      <c r="B899" s="193" t="s">
        <v>841</v>
      </c>
      <c r="C899" s="193" t="s">
        <v>38</v>
      </c>
      <c r="D899" s="193" t="s">
        <v>22</v>
      </c>
      <c r="E899" s="194" t="s">
        <v>10</v>
      </c>
    </row>
    <row r="900" spans="1:5">
      <c r="A900" s="192">
        <v>4800076243</v>
      </c>
      <c r="B900" s="193" t="s">
        <v>842</v>
      </c>
      <c r="C900" s="193" t="s">
        <v>38</v>
      </c>
      <c r="D900" s="193" t="s">
        <v>22</v>
      </c>
      <c r="E900" s="194" t="s">
        <v>10</v>
      </c>
    </row>
    <row r="901" spans="1:5">
      <c r="A901" s="192">
        <v>4800076257</v>
      </c>
      <c r="B901" s="193" t="s">
        <v>843</v>
      </c>
      <c r="C901" s="193" t="s">
        <v>38</v>
      </c>
      <c r="D901" s="193" t="s">
        <v>22</v>
      </c>
      <c r="E901" s="194" t="s">
        <v>10</v>
      </c>
    </row>
    <row r="902" spans="1:5">
      <c r="A902" s="192">
        <v>4800076272</v>
      </c>
      <c r="B902" s="193" t="s">
        <v>844</v>
      </c>
      <c r="C902" s="193" t="s">
        <v>38</v>
      </c>
      <c r="D902" s="193" t="s">
        <v>22</v>
      </c>
      <c r="E902" s="194" t="s">
        <v>10</v>
      </c>
    </row>
    <row r="903" spans="1:5">
      <c r="A903" s="192">
        <v>4800076276</v>
      </c>
      <c r="B903" s="193" t="s">
        <v>845</v>
      </c>
      <c r="C903" s="193" t="s">
        <v>38</v>
      </c>
      <c r="D903" s="193" t="s">
        <v>22</v>
      </c>
      <c r="E903" s="194" t="s">
        <v>10</v>
      </c>
    </row>
    <row r="904" spans="1:5">
      <c r="A904" s="192">
        <v>4800076277</v>
      </c>
      <c r="B904" s="193" t="s">
        <v>846</v>
      </c>
      <c r="C904" s="193" t="s">
        <v>38</v>
      </c>
      <c r="D904" s="193" t="s">
        <v>22</v>
      </c>
      <c r="E904" s="194" t="s">
        <v>10</v>
      </c>
    </row>
    <row r="905" spans="1:5">
      <c r="A905" s="192">
        <v>4800076507</v>
      </c>
      <c r="B905" s="193" t="s">
        <v>847</v>
      </c>
      <c r="C905" s="193" t="s">
        <v>104</v>
      </c>
      <c r="D905" s="193" t="s">
        <v>22</v>
      </c>
      <c r="E905" s="194" t="s">
        <v>10</v>
      </c>
    </row>
    <row r="906" spans="1:5">
      <c r="A906" s="192">
        <v>4800076646</v>
      </c>
      <c r="B906" s="193" t="s">
        <v>848</v>
      </c>
      <c r="C906" s="193" t="s">
        <v>104</v>
      </c>
      <c r="D906" s="193" t="s">
        <v>22</v>
      </c>
      <c r="E906" s="194" t="s">
        <v>10</v>
      </c>
    </row>
    <row r="907" spans="1:5">
      <c r="A907" s="192">
        <v>4800076687</v>
      </c>
      <c r="B907" s="193" t="s">
        <v>849</v>
      </c>
      <c r="C907" s="193" t="s">
        <v>104</v>
      </c>
      <c r="D907" s="193" t="s">
        <v>22</v>
      </c>
      <c r="E907" s="194" t="s">
        <v>10</v>
      </c>
    </row>
    <row r="908" spans="1:5">
      <c r="A908" s="192">
        <v>4800076758</v>
      </c>
      <c r="B908" s="193" t="s">
        <v>850</v>
      </c>
      <c r="C908" s="193" t="s">
        <v>38</v>
      </c>
      <c r="D908" s="193" t="s">
        <v>22</v>
      </c>
      <c r="E908" s="194" t="s">
        <v>10</v>
      </c>
    </row>
    <row r="909" spans="1:5">
      <c r="A909" s="192">
        <v>4800076762</v>
      </c>
      <c r="B909" s="193" t="s">
        <v>851</v>
      </c>
      <c r="C909" s="193" t="s">
        <v>104</v>
      </c>
      <c r="D909" s="193" t="s">
        <v>22</v>
      </c>
      <c r="E909" s="194" t="s">
        <v>10</v>
      </c>
    </row>
    <row r="910" spans="1:5">
      <c r="A910" s="192">
        <v>4800076969</v>
      </c>
      <c r="B910" s="193" t="s">
        <v>852</v>
      </c>
      <c r="C910" s="193" t="s">
        <v>38</v>
      </c>
      <c r="D910" s="193" t="s">
        <v>22</v>
      </c>
      <c r="E910" s="194" t="s">
        <v>10</v>
      </c>
    </row>
    <row r="911" spans="1:5">
      <c r="A911" s="192">
        <v>4800077052</v>
      </c>
      <c r="B911" s="193" t="s">
        <v>606</v>
      </c>
      <c r="C911" s="193" t="s">
        <v>122</v>
      </c>
      <c r="D911" s="193" t="s">
        <v>9</v>
      </c>
      <c r="E911" s="194" t="s">
        <v>10</v>
      </c>
    </row>
    <row r="912" spans="1:5">
      <c r="A912" s="192">
        <v>4800077730</v>
      </c>
      <c r="B912" s="193" t="s">
        <v>68</v>
      </c>
      <c r="C912" s="193" t="s">
        <v>97</v>
      </c>
      <c r="D912" s="193" t="s">
        <v>26</v>
      </c>
      <c r="E912" s="194" t="s">
        <v>27</v>
      </c>
    </row>
    <row r="913" spans="1:5">
      <c r="A913" s="192">
        <v>4800078966</v>
      </c>
      <c r="B913" s="193" t="s">
        <v>853</v>
      </c>
      <c r="C913" s="193" t="s">
        <v>97</v>
      </c>
      <c r="D913" s="193" t="s">
        <v>26</v>
      </c>
      <c r="E913" s="194" t="s">
        <v>27</v>
      </c>
    </row>
    <row r="914" spans="1:5">
      <c r="A914" s="192">
        <v>4800078967</v>
      </c>
      <c r="B914" s="193" t="s">
        <v>854</v>
      </c>
      <c r="C914" s="193" t="s">
        <v>104</v>
      </c>
      <c r="D914" s="193" t="s">
        <v>22</v>
      </c>
      <c r="E914" s="194" t="s">
        <v>10</v>
      </c>
    </row>
    <row r="915" spans="1:5">
      <c r="A915" s="192">
        <v>4800079137</v>
      </c>
      <c r="B915" s="193" t="s">
        <v>855</v>
      </c>
      <c r="C915" s="193" t="s">
        <v>149</v>
      </c>
      <c r="D915" s="193" t="s">
        <v>109</v>
      </c>
      <c r="E915" s="194" t="s">
        <v>10</v>
      </c>
    </row>
    <row r="916" spans="1:5">
      <c r="A916" s="192">
        <v>4800079199</v>
      </c>
      <c r="B916" s="193" t="s">
        <v>786</v>
      </c>
      <c r="C916" s="193" t="s">
        <v>149</v>
      </c>
      <c r="D916" s="193" t="s">
        <v>109</v>
      </c>
      <c r="E916" s="194" t="s">
        <v>10</v>
      </c>
    </row>
    <row r="917" spans="1:5">
      <c r="A917" s="192">
        <v>4800079250</v>
      </c>
      <c r="B917" s="193" t="s">
        <v>856</v>
      </c>
      <c r="C917" s="193" t="s">
        <v>38</v>
      </c>
      <c r="D917" s="193" t="s">
        <v>22</v>
      </c>
      <c r="E917" s="194" t="s">
        <v>10</v>
      </c>
    </row>
    <row r="918" spans="1:5">
      <c r="A918" s="192">
        <v>4800080864</v>
      </c>
      <c r="B918" s="193" t="s">
        <v>795</v>
      </c>
      <c r="C918" s="193" t="s">
        <v>45</v>
      </c>
      <c r="D918" s="193" t="s">
        <v>22</v>
      </c>
      <c r="E918" s="194" t="s">
        <v>10</v>
      </c>
    </row>
    <row r="919" spans="1:5">
      <c r="A919" s="192">
        <v>4800080865</v>
      </c>
      <c r="B919" s="193" t="s">
        <v>857</v>
      </c>
      <c r="C919" s="193" t="s">
        <v>21</v>
      </c>
      <c r="D919" s="193" t="s">
        <v>22</v>
      </c>
      <c r="E919" s="194" t="s">
        <v>10</v>
      </c>
    </row>
    <row r="920" spans="1:5">
      <c r="A920" s="192">
        <v>4800080870</v>
      </c>
      <c r="B920" s="193" t="s">
        <v>858</v>
      </c>
      <c r="C920" s="193" t="s">
        <v>115</v>
      </c>
      <c r="D920" s="193" t="s">
        <v>73</v>
      </c>
      <c r="E920" s="194" t="s">
        <v>43</v>
      </c>
    </row>
    <row r="921" spans="1:5">
      <c r="A921" s="192">
        <v>4800080936</v>
      </c>
      <c r="B921" s="193" t="s">
        <v>859</v>
      </c>
      <c r="C921" s="193" t="s">
        <v>104</v>
      </c>
      <c r="D921" s="193" t="s">
        <v>22</v>
      </c>
      <c r="E921" s="194" t="s">
        <v>10</v>
      </c>
    </row>
    <row r="922" spans="1:5">
      <c r="A922" s="192">
        <v>4800080956</v>
      </c>
      <c r="B922" s="193" t="s">
        <v>860</v>
      </c>
      <c r="C922" s="193" t="s">
        <v>104</v>
      </c>
      <c r="D922" s="193" t="s">
        <v>22</v>
      </c>
      <c r="E922" s="194" t="s">
        <v>10</v>
      </c>
    </row>
    <row r="923" spans="1:5">
      <c r="A923" s="192">
        <v>4800080957</v>
      </c>
      <c r="B923" s="193" t="s">
        <v>861</v>
      </c>
      <c r="C923" s="193" t="s">
        <v>104</v>
      </c>
      <c r="D923" s="193" t="s">
        <v>22</v>
      </c>
      <c r="E923" s="194" t="s">
        <v>10</v>
      </c>
    </row>
    <row r="924" spans="1:5">
      <c r="A924" s="192">
        <v>4800080959</v>
      </c>
      <c r="B924" s="193" t="s">
        <v>862</v>
      </c>
      <c r="C924" s="193" t="s">
        <v>104</v>
      </c>
      <c r="D924" s="193" t="s">
        <v>22</v>
      </c>
      <c r="E924" s="194" t="s">
        <v>10</v>
      </c>
    </row>
    <row r="925" spans="1:5">
      <c r="A925" s="192">
        <v>4800080960</v>
      </c>
      <c r="B925" s="193" t="s">
        <v>863</v>
      </c>
      <c r="C925" s="193" t="s">
        <v>104</v>
      </c>
      <c r="D925" s="193" t="s">
        <v>22</v>
      </c>
      <c r="E925" s="194" t="s">
        <v>10</v>
      </c>
    </row>
    <row r="926" spans="1:5">
      <c r="A926" s="192">
        <v>4800080962</v>
      </c>
      <c r="B926" s="193" t="s">
        <v>600</v>
      </c>
      <c r="C926" s="193" t="s">
        <v>8</v>
      </c>
      <c r="D926" s="193" t="s">
        <v>9</v>
      </c>
      <c r="E926" s="194" t="s">
        <v>10</v>
      </c>
    </row>
    <row r="927" spans="1:5">
      <c r="A927" s="192">
        <v>4800080964</v>
      </c>
      <c r="B927" s="193" t="s">
        <v>864</v>
      </c>
      <c r="C927" s="193" t="s">
        <v>104</v>
      </c>
      <c r="D927" s="193" t="s">
        <v>22</v>
      </c>
      <c r="E927" s="194" t="s">
        <v>10</v>
      </c>
    </row>
    <row r="928" spans="1:5">
      <c r="A928" s="192">
        <v>4800080965</v>
      </c>
      <c r="B928" s="193" t="s">
        <v>865</v>
      </c>
      <c r="C928" s="193" t="s">
        <v>104</v>
      </c>
      <c r="D928" s="193" t="s">
        <v>22</v>
      </c>
      <c r="E928" s="194" t="s">
        <v>10</v>
      </c>
    </row>
    <row r="929" spans="1:5">
      <c r="A929" s="192">
        <v>4800081083</v>
      </c>
      <c r="B929" s="193" t="s">
        <v>178</v>
      </c>
      <c r="C929" s="193" t="s">
        <v>19</v>
      </c>
      <c r="D929" s="193" t="s">
        <v>19</v>
      </c>
      <c r="E929" s="194" t="s">
        <v>27</v>
      </c>
    </row>
    <row r="930" spans="1:5">
      <c r="A930" s="192">
        <v>4800081100</v>
      </c>
      <c r="B930" s="193" t="s">
        <v>866</v>
      </c>
      <c r="C930" s="193" t="s">
        <v>57</v>
      </c>
      <c r="D930" s="193" t="s">
        <v>57</v>
      </c>
      <c r="E930" s="194" t="s">
        <v>33</v>
      </c>
    </row>
    <row r="931" spans="1:5">
      <c r="A931" s="192">
        <v>4800081143</v>
      </c>
      <c r="B931" s="193" t="s">
        <v>119</v>
      </c>
      <c r="C931" s="193" t="s">
        <v>108</v>
      </c>
      <c r="D931" s="193" t="s">
        <v>109</v>
      </c>
      <c r="E931" s="194" t="s">
        <v>10</v>
      </c>
    </row>
    <row r="932" spans="1:5">
      <c r="A932" s="192">
        <v>4800081192</v>
      </c>
      <c r="B932" s="193" t="s">
        <v>867</v>
      </c>
      <c r="C932" s="193" t="s">
        <v>38</v>
      </c>
      <c r="D932" s="193" t="s">
        <v>22</v>
      </c>
      <c r="E932" s="194" t="s">
        <v>10</v>
      </c>
    </row>
    <row r="933" spans="1:5">
      <c r="A933" s="192">
        <v>4800081193</v>
      </c>
      <c r="B933" s="193" t="s">
        <v>868</v>
      </c>
      <c r="C933" s="193" t="s">
        <v>38</v>
      </c>
      <c r="D933" s="193" t="s">
        <v>22</v>
      </c>
      <c r="E933" s="194" t="s">
        <v>10</v>
      </c>
    </row>
    <row r="934" spans="1:5">
      <c r="A934" s="192">
        <v>4800081194</v>
      </c>
      <c r="B934" s="193" t="s">
        <v>869</v>
      </c>
      <c r="C934" s="193" t="s">
        <v>38</v>
      </c>
      <c r="D934" s="193" t="s">
        <v>22</v>
      </c>
      <c r="E934" s="194" t="s">
        <v>10</v>
      </c>
    </row>
    <row r="935" spans="1:5">
      <c r="A935" s="192">
        <v>4800081195</v>
      </c>
      <c r="B935" s="193" t="s">
        <v>870</v>
      </c>
      <c r="C935" s="193" t="s">
        <v>38</v>
      </c>
      <c r="D935" s="193" t="s">
        <v>22</v>
      </c>
      <c r="E935" s="194" t="s">
        <v>10</v>
      </c>
    </row>
    <row r="936" spans="1:5">
      <c r="A936" s="192">
        <v>4800081196</v>
      </c>
      <c r="B936" s="193" t="s">
        <v>871</v>
      </c>
      <c r="C936" s="193" t="s">
        <v>38</v>
      </c>
      <c r="D936" s="193" t="s">
        <v>22</v>
      </c>
      <c r="E936" s="194" t="s">
        <v>10</v>
      </c>
    </row>
    <row r="937" spans="1:5">
      <c r="A937" s="192">
        <v>4800081197</v>
      </c>
      <c r="B937" s="193" t="s">
        <v>872</v>
      </c>
      <c r="C937" s="193" t="s">
        <v>38</v>
      </c>
      <c r="D937" s="193" t="s">
        <v>22</v>
      </c>
      <c r="E937" s="194" t="s">
        <v>10</v>
      </c>
    </row>
    <row r="938" spans="1:5">
      <c r="A938" s="192">
        <v>4800081198</v>
      </c>
      <c r="B938" s="193" t="s">
        <v>873</v>
      </c>
      <c r="C938" s="193" t="s">
        <v>38</v>
      </c>
      <c r="D938" s="193" t="s">
        <v>22</v>
      </c>
      <c r="E938" s="194" t="s">
        <v>10</v>
      </c>
    </row>
    <row r="939" spans="1:5">
      <c r="A939" s="192">
        <v>4800081199</v>
      </c>
      <c r="B939" s="193" t="s">
        <v>874</v>
      </c>
      <c r="C939" s="193" t="s">
        <v>38</v>
      </c>
      <c r="D939" s="193" t="s">
        <v>22</v>
      </c>
      <c r="E939" s="194" t="s">
        <v>10</v>
      </c>
    </row>
    <row r="940" spans="1:5">
      <c r="A940" s="192">
        <v>4800081200</v>
      </c>
      <c r="B940" s="193" t="s">
        <v>875</v>
      </c>
      <c r="C940" s="193" t="s">
        <v>38</v>
      </c>
      <c r="D940" s="193" t="s">
        <v>22</v>
      </c>
      <c r="E940" s="194" t="s">
        <v>10</v>
      </c>
    </row>
    <row r="941" spans="1:5">
      <c r="A941" s="192">
        <v>4800081201</v>
      </c>
      <c r="B941" s="193" t="s">
        <v>876</v>
      </c>
      <c r="C941" s="193" t="s">
        <v>38</v>
      </c>
      <c r="D941" s="193" t="s">
        <v>22</v>
      </c>
      <c r="E941" s="194" t="s">
        <v>10</v>
      </c>
    </row>
    <row r="942" spans="1:5">
      <c r="A942" s="192">
        <v>4800081202</v>
      </c>
      <c r="B942" s="193" t="s">
        <v>877</v>
      </c>
      <c r="C942" s="193" t="s">
        <v>38</v>
      </c>
      <c r="D942" s="193" t="s">
        <v>22</v>
      </c>
      <c r="E942" s="194" t="s">
        <v>10</v>
      </c>
    </row>
    <row r="943" spans="1:5">
      <c r="A943" s="192">
        <v>4800081203</v>
      </c>
      <c r="B943" s="193" t="s">
        <v>878</v>
      </c>
      <c r="C943" s="193" t="s">
        <v>38</v>
      </c>
      <c r="D943" s="193" t="s">
        <v>22</v>
      </c>
      <c r="E943" s="194" t="s">
        <v>10</v>
      </c>
    </row>
    <row r="944" spans="1:5">
      <c r="A944" s="192">
        <v>4800081204</v>
      </c>
      <c r="B944" s="193" t="s">
        <v>879</v>
      </c>
      <c r="C944" s="193" t="s">
        <v>38</v>
      </c>
      <c r="D944" s="193" t="s">
        <v>22</v>
      </c>
      <c r="E944" s="194" t="s">
        <v>10</v>
      </c>
    </row>
    <row r="945" spans="1:5">
      <c r="A945" s="192">
        <v>4800081205</v>
      </c>
      <c r="B945" s="193" t="s">
        <v>880</v>
      </c>
      <c r="C945" s="193" t="s">
        <v>38</v>
      </c>
      <c r="D945" s="193" t="s">
        <v>22</v>
      </c>
      <c r="E945" s="194" t="s">
        <v>10</v>
      </c>
    </row>
    <row r="946" spans="1:5">
      <c r="A946" s="192">
        <v>4800081210</v>
      </c>
      <c r="B946" s="193" t="s">
        <v>689</v>
      </c>
      <c r="C946" s="193" t="s">
        <v>72</v>
      </c>
      <c r="D946" s="193" t="s">
        <v>73</v>
      </c>
      <c r="E946" s="194" t="s">
        <v>43</v>
      </c>
    </row>
    <row r="947" spans="1:5">
      <c r="A947" s="192">
        <v>4800081281</v>
      </c>
      <c r="B947" s="193" t="s">
        <v>881</v>
      </c>
      <c r="C947" s="193" t="s">
        <v>882</v>
      </c>
      <c r="D947" s="193" t="s">
        <v>637</v>
      </c>
      <c r="E947" s="194" t="s">
        <v>17</v>
      </c>
    </row>
    <row r="948" spans="1:5">
      <c r="A948" s="192">
        <v>4800081283</v>
      </c>
      <c r="B948" s="193" t="s">
        <v>119</v>
      </c>
      <c r="C948" s="193" t="s">
        <v>108</v>
      </c>
      <c r="D948" s="193" t="s">
        <v>109</v>
      </c>
      <c r="E948" s="194" t="s">
        <v>10</v>
      </c>
    </row>
    <row r="949" spans="1:5">
      <c r="A949" s="192">
        <v>4800081290</v>
      </c>
      <c r="B949" s="193" t="s">
        <v>883</v>
      </c>
      <c r="C949" s="193" t="s">
        <v>38</v>
      </c>
      <c r="D949" s="193" t="s">
        <v>22</v>
      </c>
      <c r="E949" s="194" t="s">
        <v>10</v>
      </c>
    </row>
    <row r="950" spans="1:5">
      <c r="A950" s="192">
        <v>4800081291</v>
      </c>
      <c r="B950" s="193" t="s">
        <v>884</v>
      </c>
      <c r="C950" s="193" t="s">
        <v>97</v>
      </c>
      <c r="D950" s="193" t="s">
        <v>26</v>
      </c>
      <c r="E950" s="194" t="s">
        <v>27</v>
      </c>
    </row>
    <row r="951" spans="1:5">
      <c r="A951" s="192">
        <v>4800081293</v>
      </c>
      <c r="B951" s="193" t="s">
        <v>885</v>
      </c>
      <c r="C951" s="193" t="s">
        <v>38</v>
      </c>
      <c r="D951" s="193" t="s">
        <v>22</v>
      </c>
      <c r="E951" s="194" t="s">
        <v>10</v>
      </c>
    </row>
    <row r="952" spans="1:5">
      <c r="A952" s="192">
        <v>4800081295</v>
      </c>
      <c r="B952" s="193" t="s">
        <v>886</v>
      </c>
      <c r="C952" s="193" t="s">
        <v>158</v>
      </c>
      <c r="D952" s="193" t="s">
        <v>65</v>
      </c>
      <c r="E952" s="194" t="s">
        <v>27</v>
      </c>
    </row>
    <row r="953" spans="1:5">
      <c r="A953" s="192">
        <v>4800081296</v>
      </c>
      <c r="B953" s="193" t="s">
        <v>887</v>
      </c>
      <c r="C953" s="193" t="s">
        <v>158</v>
      </c>
      <c r="D953" s="193" t="s">
        <v>65</v>
      </c>
      <c r="E953" s="194" t="s">
        <v>27</v>
      </c>
    </row>
    <row r="954" spans="1:5">
      <c r="A954" s="192">
        <v>4800081308</v>
      </c>
      <c r="B954" s="193" t="s">
        <v>888</v>
      </c>
      <c r="C954" s="193" t="s">
        <v>104</v>
      </c>
      <c r="D954" s="193" t="s">
        <v>22</v>
      </c>
      <c r="E954" s="194" t="s">
        <v>10</v>
      </c>
    </row>
    <row r="955" spans="1:5">
      <c r="A955" s="192">
        <v>4800081374</v>
      </c>
      <c r="B955" s="193" t="s">
        <v>889</v>
      </c>
      <c r="C955" s="193" t="s">
        <v>104</v>
      </c>
      <c r="D955" s="193" t="s">
        <v>22</v>
      </c>
      <c r="E955" s="194" t="s">
        <v>10</v>
      </c>
    </row>
    <row r="956" spans="1:5">
      <c r="A956" s="192">
        <v>4800081375</v>
      </c>
      <c r="B956" s="193" t="s">
        <v>890</v>
      </c>
      <c r="C956" s="193" t="s">
        <v>104</v>
      </c>
      <c r="D956" s="193" t="s">
        <v>22</v>
      </c>
      <c r="E956" s="194" t="s">
        <v>10</v>
      </c>
    </row>
    <row r="957" spans="1:5">
      <c r="A957" s="192">
        <v>4800081377</v>
      </c>
      <c r="B957" s="193" t="s">
        <v>891</v>
      </c>
      <c r="C957" s="193" t="s">
        <v>104</v>
      </c>
      <c r="D957" s="193" t="s">
        <v>22</v>
      </c>
      <c r="E957" s="194" t="s">
        <v>10</v>
      </c>
    </row>
    <row r="958" spans="1:5">
      <c r="A958" s="192">
        <v>4800081379</v>
      </c>
      <c r="B958" s="193" t="s">
        <v>892</v>
      </c>
      <c r="C958" s="193" t="s">
        <v>104</v>
      </c>
      <c r="D958" s="193" t="s">
        <v>22</v>
      </c>
      <c r="E958" s="194" t="s">
        <v>10</v>
      </c>
    </row>
    <row r="959" spans="1:5">
      <c r="A959" s="192">
        <v>4800081380</v>
      </c>
      <c r="B959" s="193" t="s">
        <v>893</v>
      </c>
      <c r="C959" s="193" t="s">
        <v>104</v>
      </c>
      <c r="D959" s="193" t="s">
        <v>22</v>
      </c>
      <c r="E959" s="194" t="s">
        <v>10</v>
      </c>
    </row>
    <row r="960" spans="1:5">
      <c r="A960" s="192">
        <v>4800081381</v>
      </c>
      <c r="B960" s="193" t="s">
        <v>894</v>
      </c>
      <c r="C960" s="193" t="s">
        <v>57</v>
      </c>
      <c r="D960" s="193" t="s">
        <v>57</v>
      </c>
      <c r="E960" s="194" t="s">
        <v>33</v>
      </c>
    </row>
    <row r="961" spans="1:5">
      <c r="A961" s="192">
        <v>4800081382</v>
      </c>
      <c r="B961" s="193" t="s">
        <v>895</v>
      </c>
      <c r="C961" s="193" t="s">
        <v>104</v>
      </c>
      <c r="D961" s="193" t="s">
        <v>22</v>
      </c>
      <c r="E961" s="194" t="s">
        <v>10</v>
      </c>
    </row>
    <row r="962" spans="1:5">
      <c r="A962" s="192">
        <v>4800081405</v>
      </c>
      <c r="B962" s="193" t="s">
        <v>896</v>
      </c>
      <c r="C962" s="193" t="s">
        <v>57</v>
      </c>
      <c r="D962" s="193" t="s">
        <v>57</v>
      </c>
      <c r="E962" s="194" t="s">
        <v>33</v>
      </c>
    </row>
    <row r="963" spans="1:5">
      <c r="A963" s="192">
        <v>4800081411</v>
      </c>
      <c r="B963" s="193" t="s">
        <v>897</v>
      </c>
      <c r="C963" s="193" t="s">
        <v>163</v>
      </c>
      <c r="D963" s="193" t="s">
        <v>62</v>
      </c>
      <c r="E963" s="194" t="s">
        <v>27</v>
      </c>
    </row>
    <row r="964" spans="1:5">
      <c r="A964" s="192">
        <v>4800081412</v>
      </c>
      <c r="B964" s="193" t="s">
        <v>897</v>
      </c>
      <c r="C964" s="193" t="s">
        <v>163</v>
      </c>
      <c r="D964" s="193" t="s">
        <v>62</v>
      </c>
      <c r="E964" s="194" t="s">
        <v>27</v>
      </c>
    </row>
    <row r="965" spans="1:5">
      <c r="A965" s="192">
        <v>4800081415</v>
      </c>
      <c r="B965" s="193" t="s">
        <v>898</v>
      </c>
      <c r="C965" s="193" t="s">
        <v>57</v>
      </c>
      <c r="D965" s="193" t="s">
        <v>57</v>
      </c>
      <c r="E965" s="194" t="s">
        <v>33</v>
      </c>
    </row>
    <row r="966" spans="1:5">
      <c r="A966" s="192">
        <v>4800081497</v>
      </c>
      <c r="B966" s="193" t="s">
        <v>899</v>
      </c>
      <c r="C966" s="193" t="s">
        <v>61</v>
      </c>
      <c r="D966" s="193" t="s">
        <v>62</v>
      </c>
      <c r="E966" s="194" t="s">
        <v>27</v>
      </c>
    </row>
    <row r="967" spans="1:5">
      <c r="A967" s="192">
        <v>4800081500</v>
      </c>
      <c r="B967" s="193" t="s">
        <v>900</v>
      </c>
      <c r="C967" s="193" t="s">
        <v>61</v>
      </c>
      <c r="D967" s="193" t="s">
        <v>62</v>
      </c>
      <c r="E967" s="194" t="s">
        <v>27</v>
      </c>
    </row>
    <row r="968" spans="1:5">
      <c r="A968" s="192">
        <v>4800081597</v>
      </c>
      <c r="B968" s="193" t="s">
        <v>901</v>
      </c>
      <c r="C968" s="193" t="s">
        <v>104</v>
      </c>
      <c r="D968" s="193" t="s">
        <v>22</v>
      </c>
      <c r="E968" s="194" t="s">
        <v>10</v>
      </c>
    </row>
    <row r="969" spans="1:5">
      <c r="A969" s="192">
        <v>4800081599</v>
      </c>
      <c r="B969" s="193" t="s">
        <v>902</v>
      </c>
      <c r="C969" s="193" t="s">
        <v>45</v>
      </c>
      <c r="D969" s="193" t="s">
        <v>22</v>
      </c>
      <c r="E969" s="194" t="s">
        <v>10</v>
      </c>
    </row>
    <row r="970" spans="1:5">
      <c r="A970" s="192">
        <v>4800081600</v>
      </c>
      <c r="B970" s="193" t="s">
        <v>903</v>
      </c>
      <c r="C970" s="193" t="s">
        <v>45</v>
      </c>
      <c r="D970" s="193" t="s">
        <v>22</v>
      </c>
      <c r="E970" s="194" t="s">
        <v>10</v>
      </c>
    </row>
    <row r="971" spans="1:5">
      <c r="A971" s="192">
        <v>4800081659</v>
      </c>
      <c r="B971" s="193" t="s">
        <v>904</v>
      </c>
      <c r="C971" s="193" t="s">
        <v>6</v>
      </c>
      <c r="D971" s="193" t="s">
        <v>6</v>
      </c>
      <c r="E971" s="194" t="s">
        <v>27</v>
      </c>
    </row>
    <row r="972" spans="1:5">
      <c r="A972" s="192">
        <v>4800081661</v>
      </c>
      <c r="B972" s="193" t="s">
        <v>905</v>
      </c>
      <c r="C972" s="193" t="s">
        <v>45</v>
      </c>
      <c r="D972" s="193" t="s">
        <v>22</v>
      </c>
      <c r="E972" s="194" t="s">
        <v>10</v>
      </c>
    </row>
    <row r="973" spans="1:5">
      <c r="A973" s="192">
        <v>4800081693</v>
      </c>
      <c r="B973" s="193" t="s">
        <v>906</v>
      </c>
      <c r="C973" s="193" t="s">
        <v>57</v>
      </c>
      <c r="D973" s="193" t="s">
        <v>57</v>
      </c>
      <c r="E973" s="194" t="s">
        <v>33</v>
      </c>
    </row>
    <row r="974" spans="1:5">
      <c r="A974" s="192">
        <v>4800081877</v>
      </c>
      <c r="B974" s="193" t="s">
        <v>907</v>
      </c>
      <c r="C974" s="193" t="s">
        <v>21</v>
      </c>
      <c r="D974" s="193" t="s">
        <v>22</v>
      </c>
      <c r="E974" s="194" t="s">
        <v>10</v>
      </c>
    </row>
    <row r="975" spans="1:5">
      <c r="A975" s="192">
        <v>4800081878</v>
      </c>
      <c r="B975" s="193" t="s">
        <v>908</v>
      </c>
      <c r="C975" s="193" t="s">
        <v>163</v>
      </c>
      <c r="D975" s="193" t="s">
        <v>62</v>
      </c>
      <c r="E975" s="194" t="s">
        <v>27</v>
      </c>
    </row>
    <row r="976" spans="1:5">
      <c r="A976" s="192">
        <v>4800081901</v>
      </c>
      <c r="B976" s="193" t="s">
        <v>909</v>
      </c>
      <c r="C976" s="193" t="s">
        <v>163</v>
      </c>
      <c r="D976" s="193" t="s">
        <v>62</v>
      </c>
      <c r="E976" s="194" t="s">
        <v>27</v>
      </c>
    </row>
    <row r="977" spans="1:5">
      <c r="A977" s="192">
        <v>4800081941</v>
      </c>
      <c r="B977" s="193" t="s">
        <v>910</v>
      </c>
      <c r="C977" s="193" t="s">
        <v>163</v>
      </c>
      <c r="D977" s="193" t="s">
        <v>62</v>
      </c>
      <c r="E977" s="194" t="s">
        <v>27</v>
      </c>
    </row>
    <row r="978" spans="1:5">
      <c r="A978" s="192">
        <v>4800082023</v>
      </c>
      <c r="B978" s="193" t="s">
        <v>911</v>
      </c>
      <c r="C978" s="193" t="s">
        <v>38</v>
      </c>
      <c r="D978" s="193" t="s">
        <v>22</v>
      </c>
      <c r="E978" s="194" t="s">
        <v>10</v>
      </c>
    </row>
    <row r="979" spans="1:5">
      <c r="A979" s="192">
        <v>4800082024</v>
      </c>
      <c r="B979" s="193" t="s">
        <v>912</v>
      </c>
      <c r="C979" s="193" t="s">
        <v>38</v>
      </c>
      <c r="D979" s="193" t="s">
        <v>22</v>
      </c>
      <c r="E979" s="194" t="s">
        <v>10</v>
      </c>
    </row>
    <row r="980" spans="1:5">
      <c r="A980" s="192">
        <v>4800082027</v>
      </c>
      <c r="B980" s="193" t="s">
        <v>913</v>
      </c>
      <c r="C980" s="193" t="s">
        <v>104</v>
      </c>
      <c r="D980" s="193" t="s">
        <v>22</v>
      </c>
      <c r="E980" s="194" t="s">
        <v>10</v>
      </c>
    </row>
    <row r="981" spans="1:5">
      <c r="A981" s="192">
        <v>4800082061</v>
      </c>
      <c r="B981" s="193" t="s">
        <v>914</v>
      </c>
      <c r="C981" s="193" t="s">
        <v>38</v>
      </c>
      <c r="D981" s="193" t="s">
        <v>22</v>
      </c>
      <c r="E981" s="194" t="s">
        <v>10</v>
      </c>
    </row>
    <row r="982" spans="1:5">
      <c r="A982" s="192">
        <v>4800082062</v>
      </c>
      <c r="B982" s="193" t="s">
        <v>915</v>
      </c>
      <c r="C982" s="193" t="s">
        <v>38</v>
      </c>
      <c r="D982" s="193" t="s">
        <v>22</v>
      </c>
      <c r="E982" s="194" t="s">
        <v>10</v>
      </c>
    </row>
    <row r="983" spans="1:5">
      <c r="A983" s="192">
        <v>4800082064</v>
      </c>
      <c r="B983" s="193" t="s">
        <v>916</v>
      </c>
      <c r="C983" s="193" t="s">
        <v>38</v>
      </c>
      <c r="D983" s="193" t="s">
        <v>22</v>
      </c>
      <c r="E983" s="194" t="s">
        <v>10</v>
      </c>
    </row>
    <row r="984" spans="1:5">
      <c r="A984" s="192">
        <v>4800082065</v>
      </c>
      <c r="B984" s="193" t="s">
        <v>917</v>
      </c>
      <c r="C984" s="193" t="s">
        <v>38</v>
      </c>
      <c r="D984" s="193" t="s">
        <v>22</v>
      </c>
      <c r="E984" s="194" t="s">
        <v>10</v>
      </c>
    </row>
    <row r="985" spans="1:5">
      <c r="A985" s="192">
        <v>4800082066</v>
      </c>
      <c r="B985" s="193" t="s">
        <v>918</v>
      </c>
      <c r="C985" s="193" t="s">
        <v>38</v>
      </c>
      <c r="D985" s="193" t="s">
        <v>22</v>
      </c>
      <c r="E985" s="194" t="s">
        <v>10</v>
      </c>
    </row>
    <row r="986" spans="1:5">
      <c r="A986" s="192">
        <v>4800082067</v>
      </c>
      <c r="B986" s="193" t="s">
        <v>919</v>
      </c>
      <c r="C986" s="193" t="s">
        <v>38</v>
      </c>
      <c r="D986" s="193" t="s">
        <v>22</v>
      </c>
      <c r="E986" s="194" t="s">
        <v>10</v>
      </c>
    </row>
    <row r="987" spans="1:5">
      <c r="A987" s="192">
        <v>4800082068</v>
      </c>
      <c r="B987" s="193" t="s">
        <v>920</v>
      </c>
      <c r="C987" s="193" t="s">
        <v>38</v>
      </c>
      <c r="D987" s="193" t="s">
        <v>22</v>
      </c>
      <c r="E987" s="194" t="s">
        <v>10</v>
      </c>
    </row>
    <row r="988" spans="1:5">
      <c r="A988" s="192">
        <v>4800082069</v>
      </c>
      <c r="B988" s="193" t="s">
        <v>921</v>
      </c>
      <c r="C988" s="193" t="s">
        <v>38</v>
      </c>
      <c r="D988" s="193" t="s">
        <v>22</v>
      </c>
      <c r="E988" s="194" t="s">
        <v>10</v>
      </c>
    </row>
    <row r="989" spans="1:5">
      <c r="A989" s="192">
        <v>4800082070</v>
      </c>
      <c r="B989" s="193" t="s">
        <v>922</v>
      </c>
      <c r="C989" s="193" t="s">
        <v>38</v>
      </c>
      <c r="D989" s="193" t="s">
        <v>22</v>
      </c>
      <c r="E989" s="194" t="s">
        <v>10</v>
      </c>
    </row>
    <row r="990" spans="1:5">
      <c r="A990" s="192">
        <v>4800082072</v>
      </c>
      <c r="B990" s="193" t="s">
        <v>923</v>
      </c>
      <c r="C990" s="193" t="s">
        <v>38</v>
      </c>
      <c r="D990" s="193" t="s">
        <v>22</v>
      </c>
      <c r="E990" s="194" t="s">
        <v>10</v>
      </c>
    </row>
    <row r="991" spans="1:5">
      <c r="A991" s="192">
        <v>4800082073</v>
      </c>
      <c r="B991" s="193" t="s">
        <v>924</v>
      </c>
      <c r="C991" s="193" t="s">
        <v>38</v>
      </c>
      <c r="D991" s="193" t="s">
        <v>22</v>
      </c>
      <c r="E991" s="194" t="s">
        <v>10</v>
      </c>
    </row>
    <row r="992" spans="1:5">
      <c r="A992" s="192">
        <v>4800082074</v>
      </c>
      <c r="B992" s="193" t="s">
        <v>925</v>
      </c>
      <c r="C992" s="193" t="s">
        <v>38</v>
      </c>
      <c r="D992" s="193" t="s">
        <v>22</v>
      </c>
      <c r="E992" s="194" t="s">
        <v>10</v>
      </c>
    </row>
    <row r="993" spans="1:5">
      <c r="A993" s="192">
        <v>4800082076</v>
      </c>
      <c r="B993" s="193" t="s">
        <v>926</v>
      </c>
      <c r="C993" s="193" t="s">
        <v>38</v>
      </c>
      <c r="D993" s="193" t="s">
        <v>22</v>
      </c>
      <c r="E993" s="194" t="s">
        <v>10</v>
      </c>
    </row>
    <row r="994" spans="1:5">
      <c r="A994" s="192">
        <v>4800082077</v>
      </c>
      <c r="B994" s="193" t="s">
        <v>927</v>
      </c>
      <c r="C994" s="193" t="s">
        <v>38</v>
      </c>
      <c r="D994" s="193" t="s">
        <v>22</v>
      </c>
      <c r="E994" s="194" t="s">
        <v>10</v>
      </c>
    </row>
    <row r="995" spans="1:5">
      <c r="A995" s="192">
        <v>4800082078</v>
      </c>
      <c r="B995" s="193" t="s">
        <v>928</v>
      </c>
      <c r="C995" s="193" t="s">
        <v>38</v>
      </c>
      <c r="D995" s="193" t="s">
        <v>22</v>
      </c>
      <c r="E995" s="194" t="s">
        <v>10</v>
      </c>
    </row>
    <row r="996" spans="1:5">
      <c r="A996" s="192">
        <v>4800082080</v>
      </c>
      <c r="B996" s="193" t="s">
        <v>929</v>
      </c>
      <c r="C996" s="193" t="s">
        <v>38</v>
      </c>
      <c r="D996" s="193" t="s">
        <v>22</v>
      </c>
      <c r="E996" s="194" t="s">
        <v>10</v>
      </c>
    </row>
    <row r="997" spans="1:5">
      <c r="A997" s="192">
        <v>4800082081</v>
      </c>
      <c r="B997" s="193" t="s">
        <v>930</v>
      </c>
      <c r="C997" s="193" t="s">
        <v>38</v>
      </c>
      <c r="D997" s="193" t="s">
        <v>22</v>
      </c>
      <c r="E997" s="194" t="s">
        <v>10</v>
      </c>
    </row>
    <row r="998" spans="1:5">
      <c r="A998" s="192">
        <v>4800082083</v>
      </c>
      <c r="B998" s="193" t="s">
        <v>931</v>
      </c>
      <c r="C998" s="193" t="s">
        <v>38</v>
      </c>
      <c r="D998" s="193" t="s">
        <v>22</v>
      </c>
      <c r="E998" s="194" t="s">
        <v>10</v>
      </c>
    </row>
    <row r="999" spans="1:5">
      <c r="A999" s="192">
        <v>4800082084</v>
      </c>
      <c r="B999" s="193" t="s">
        <v>932</v>
      </c>
      <c r="C999" s="193" t="s">
        <v>38</v>
      </c>
      <c r="D999" s="193" t="s">
        <v>22</v>
      </c>
      <c r="E999" s="194" t="s">
        <v>10</v>
      </c>
    </row>
    <row r="1000" spans="1:5">
      <c r="A1000" s="192">
        <v>4800082292</v>
      </c>
      <c r="B1000" s="193" t="s">
        <v>933</v>
      </c>
      <c r="C1000" s="193" t="s">
        <v>38</v>
      </c>
      <c r="D1000" s="193" t="s">
        <v>22</v>
      </c>
      <c r="E1000" s="194" t="s">
        <v>10</v>
      </c>
    </row>
    <row r="1001" spans="1:5">
      <c r="A1001" s="192">
        <v>4800082340</v>
      </c>
      <c r="B1001" s="193" t="s">
        <v>934</v>
      </c>
      <c r="C1001" s="193" t="s">
        <v>38</v>
      </c>
      <c r="D1001" s="193" t="s">
        <v>22</v>
      </c>
      <c r="E1001" s="194" t="s">
        <v>10</v>
      </c>
    </row>
    <row r="1002" spans="1:5">
      <c r="A1002" s="192">
        <v>4800082563</v>
      </c>
      <c r="B1002" s="193" t="s">
        <v>935</v>
      </c>
      <c r="C1002" s="193" t="s">
        <v>38</v>
      </c>
      <c r="D1002" s="193" t="s">
        <v>22</v>
      </c>
      <c r="E1002" s="194" t="s">
        <v>10</v>
      </c>
    </row>
    <row r="1003" spans="1:5">
      <c r="A1003" s="192">
        <v>4800082595</v>
      </c>
      <c r="B1003" s="193" t="s">
        <v>936</v>
      </c>
      <c r="C1003" s="193" t="s">
        <v>38</v>
      </c>
      <c r="D1003" s="193" t="s">
        <v>22</v>
      </c>
      <c r="E1003" s="194" t="s">
        <v>10</v>
      </c>
    </row>
    <row r="1004" spans="1:5">
      <c r="A1004" s="192">
        <v>4800082610</v>
      </c>
      <c r="B1004" s="193" t="s">
        <v>937</v>
      </c>
      <c r="C1004" s="193" t="s">
        <v>38</v>
      </c>
      <c r="D1004" s="193" t="s">
        <v>22</v>
      </c>
      <c r="E1004" s="194" t="s">
        <v>10</v>
      </c>
    </row>
    <row r="1005" spans="1:5">
      <c r="A1005" s="192">
        <v>4800082625</v>
      </c>
      <c r="B1005" s="193" t="s">
        <v>938</v>
      </c>
      <c r="C1005" s="193" t="s">
        <v>38</v>
      </c>
      <c r="D1005" s="193" t="s">
        <v>22</v>
      </c>
      <c r="E1005" s="194" t="s">
        <v>10</v>
      </c>
    </row>
    <row r="1006" spans="1:5">
      <c r="A1006" s="192">
        <v>4800082640</v>
      </c>
      <c r="B1006" s="193" t="s">
        <v>939</v>
      </c>
      <c r="C1006" s="193" t="s">
        <v>38</v>
      </c>
      <c r="D1006" s="193" t="s">
        <v>22</v>
      </c>
      <c r="E1006" s="194" t="s">
        <v>10</v>
      </c>
    </row>
    <row r="1007" spans="1:5">
      <c r="A1007" s="192">
        <v>4800082693</v>
      </c>
      <c r="B1007" s="193" t="s">
        <v>940</v>
      </c>
      <c r="C1007" s="193" t="s">
        <v>38</v>
      </c>
      <c r="D1007" s="193" t="s">
        <v>22</v>
      </c>
      <c r="E1007" s="194" t="s">
        <v>10</v>
      </c>
    </row>
    <row r="1008" spans="1:5">
      <c r="A1008" s="192">
        <v>4800082694</v>
      </c>
      <c r="B1008" s="193" t="s">
        <v>941</v>
      </c>
      <c r="C1008" s="193" t="s">
        <v>38</v>
      </c>
      <c r="D1008" s="193" t="s">
        <v>22</v>
      </c>
      <c r="E1008" s="194" t="s">
        <v>10</v>
      </c>
    </row>
    <row r="1009" spans="1:5">
      <c r="A1009" s="192">
        <v>4800082695</v>
      </c>
      <c r="B1009" s="193" t="s">
        <v>942</v>
      </c>
      <c r="C1009" s="193" t="s">
        <v>38</v>
      </c>
      <c r="D1009" s="193" t="s">
        <v>22</v>
      </c>
      <c r="E1009" s="194" t="s">
        <v>10</v>
      </c>
    </row>
    <row r="1010" spans="1:5">
      <c r="A1010" s="192">
        <v>4800082696</v>
      </c>
      <c r="B1010" s="193" t="s">
        <v>943</v>
      </c>
      <c r="C1010" s="193" t="s">
        <v>38</v>
      </c>
      <c r="D1010" s="193" t="s">
        <v>22</v>
      </c>
      <c r="E1010" s="194" t="s">
        <v>10</v>
      </c>
    </row>
    <row r="1011" spans="1:5">
      <c r="A1011" s="192">
        <v>4800082697</v>
      </c>
      <c r="B1011" s="193" t="s">
        <v>944</v>
      </c>
      <c r="C1011" s="193" t="s">
        <v>38</v>
      </c>
      <c r="D1011" s="193" t="s">
        <v>22</v>
      </c>
      <c r="E1011" s="194" t="s">
        <v>10</v>
      </c>
    </row>
    <row r="1012" spans="1:5">
      <c r="A1012" s="192">
        <v>4800082698</v>
      </c>
      <c r="B1012" s="193" t="s">
        <v>945</v>
      </c>
      <c r="C1012" s="193" t="s">
        <v>38</v>
      </c>
      <c r="D1012" s="193" t="s">
        <v>22</v>
      </c>
      <c r="E1012" s="194" t="s">
        <v>10</v>
      </c>
    </row>
    <row r="1013" spans="1:5">
      <c r="A1013" s="192">
        <v>4800082699</v>
      </c>
      <c r="B1013" s="193" t="s">
        <v>946</v>
      </c>
      <c r="C1013" s="193" t="s">
        <v>38</v>
      </c>
      <c r="D1013" s="193" t="s">
        <v>22</v>
      </c>
      <c r="E1013" s="194" t="s">
        <v>10</v>
      </c>
    </row>
    <row r="1014" spans="1:5">
      <c r="A1014" s="192">
        <v>4800082700</v>
      </c>
      <c r="B1014" s="193" t="s">
        <v>947</v>
      </c>
      <c r="C1014" s="193" t="s">
        <v>38</v>
      </c>
      <c r="D1014" s="193" t="s">
        <v>22</v>
      </c>
      <c r="E1014" s="194" t="s">
        <v>10</v>
      </c>
    </row>
    <row r="1015" spans="1:5">
      <c r="A1015" s="192">
        <v>4800082701</v>
      </c>
      <c r="B1015" s="193" t="s">
        <v>948</v>
      </c>
      <c r="C1015" s="193" t="s">
        <v>38</v>
      </c>
      <c r="D1015" s="193" t="s">
        <v>22</v>
      </c>
      <c r="E1015" s="194" t="s">
        <v>10</v>
      </c>
    </row>
    <row r="1016" spans="1:5">
      <c r="A1016" s="192">
        <v>4800082702</v>
      </c>
      <c r="B1016" s="193" t="s">
        <v>949</v>
      </c>
      <c r="C1016" s="193" t="s">
        <v>38</v>
      </c>
      <c r="D1016" s="193" t="s">
        <v>22</v>
      </c>
      <c r="E1016" s="194" t="s">
        <v>10</v>
      </c>
    </row>
    <row r="1017" spans="1:5">
      <c r="A1017" s="192">
        <v>4800082703</v>
      </c>
      <c r="B1017" s="193" t="s">
        <v>950</v>
      </c>
      <c r="C1017" s="193" t="s">
        <v>38</v>
      </c>
      <c r="D1017" s="193" t="s">
        <v>22</v>
      </c>
      <c r="E1017" s="194" t="s">
        <v>10</v>
      </c>
    </row>
    <row r="1018" spans="1:5">
      <c r="A1018" s="192">
        <v>4800082704</v>
      </c>
      <c r="B1018" s="193" t="s">
        <v>951</v>
      </c>
      <c r="C1018" s="193" t="s">
        <v>38</v>
      </c>
      <c r="D1018" s="193" t="s">
        <v>22</v>
      </c>
      <c r="E1018" s="194" t="s">
        <v>10</v>
      </c>
    </row>
    <row r="1019" spans="1:5">
      <c r="A1019" s="192">
        <v>4800082705</v>
      </c>
      <c r="B1019" s="193" t="s">
        <v>952</v>
      </c>
      <c r="C1019" s="193" t="s">
        <v>38</v>
      </c>
      <c r="D1019" s="193" t="s">
        <v>22</v>
      </c>
      <c r="E1019" s="194" t="s">
        <v>10</v>
      </c>
    </row>
    <row r="1020" spans="1:5">
      <c r="A1020" s="192">
        <v>4800082706</v>
      </c>
      <c r="B1020" s="193" t="s">
        <v>953</v>
      </c>
      <c r="C1020" s="193" t="s">
        <v>38</v>
      </c>
      <c r="D1020" s="193" t="s">
        <v>22</v>
      </c>
      <c r="E1020" s="194" t="s">
        <v>10</v>
      </c>
    </row>
    <row r="1021" spans="1:5">
      <c r="A1021" s="192">
        <v>4800082707</v>
      </c>
      <c r="B1021" s="193" t="s">
        <v>954</v>
      </c>
      <c r="C1021" s="193" t="s">
        <v>38</v>
      </c>
      <c r="D1021" s="193" t="s">
        <v>22</v>
      </c>
      <c r="E1021" s="194" t="s">
        <v>10</v>
      </c>
    </row>
    <row r="1022" spans="1:5">
      <c r="A1022" s="192">
        <v>4800082708</v>
      </c>
      <c r="B1022" s="193" t="s">
        <v>955</v>
      </c>
      <c r="C1022" s="193" t="s">
        <v>38</v>
      </c>
      <c r="D1022" s="193" t="s">
        <v>22</v>
      </c>
      <c r="E1022" s="194" t="s">
        <v>10</v>
      </c>
    </row>
    <row r="1023" spans="1:5">
      <c r="A1023" s="192">
        <v>4800082709</v>
      </c>
      <c r="B1023" s="193" t="s">
        <v>956</v>
      </c>
      <c r="C1023" s="193" t="s">
        <v>38</v>
      </c>
      <c r="D1023" s="193" t="s">
        <v>22</v>
      </c>
      <c r="E1023" s="194" t="s">
        <v>10</v>
      </c>
    </row>
    <row r="1024" spans="1:5">
      <c r="A1024" s="192">
        <v>4800082710</v>
      </c>
      <c r="B1024" s="193" t="s">
        <v>957</v>
      </c>
      <c r="C1024" s="193" t="s">
        <v>38</v>
      </c>
      <c r="D1024" s="193" t="s">
        <v>22</v>
      </c>
      <c r="E1024" s="194" t="s">
        <v>10</v>
      </c>
    </row>
    <row r="1025" spans="1:5">
      <c r="A1025" s="192">
        <v>4800082711</v>
      </c>
      <c r="B1025" s="193" t="s">
        <v>958</v>
      </c>
      <c r="C1025" s="193" t="s">
        <v>38</v>
      </c>
      <c r="D1025" s="193" t="s">
        <v>22</v>
      </c>
      <c r="E1025" s="194" t="s">
        <v>10</v>
      </c>
    </row>
    <row r="1026" spans="1:5">
      <c r="A1026" s="192">
        <v>4800082712</v>
      </c>
      <c r="B1026" s="193" t="s">
        <v>959</v>
      </c>
      <c r="C1026" s="193" t="s">
        <v>38</v>
      </c>
      <c r="D1026" s="193" t="s">
        <v>22</v>
      </c>
      <c r="E1026" s="194" t="s">
        <v>10</v>
      </c>
    </row>
    <row r="1027" spans="1:5">
      <c r="A1027" s="192">
        <v>4800082713</v>
      </c>
      <c r="B1027" s="193" t="s">
        <v>960</v>
      </c>
      <c r="C1027" s="193" t="s">
        <v>38</v>
      </c>
      <c r="D1027" s="193" t="s">
        <v>22</v>
      </c>
      <c r="E1027" s="194" t="s">
        <v>10</v>
      </c>
    </row>
    <row r="1028" spans="1:5">
      <c r="A1028" s="192">
        <v>4800082714</v>
      </c>
      <c r="B1028" s="193" t="s">
        <v>961</v>
      </c>
      <c r="C1028" s="193" t="s">
        <v>38</v>
      </c>
      <c r="D1028" s="193" t="s">
        <v>22</v>
      </c>
      <c r="E1028" s="194" t="s">
        <v>10</v>
      </c>
    </row>
    <row r="1029" spans="1:5">
      <c r="A1029" s="192">
        <v>4800082715</v>
      </c>
      <c r="B1029" s="193" t="s">
        <v>962</v>
      </c>
      <c r="C1029" s="193" t="s">
        <v>38</v>
      </c>
      <c r="D1029" s="193" t="s">
        <v>22</v>
      </c>
      <c r="E1029" s="194" t="s">
        <v>10</v>
      </c>
    </row>
    <row r="1030" spans="1:5">
      <c r="A1030" s="192">
        <v>4800082716</v>
      </c>
      <c r="B1030" s="193" t="s">
        <v>869</v>
      </c>
      <c r="C1030" s="193" t="s">
        <v>38</v>
      </c>
      <c r="D1030" s="193" t="s">
        <v>22</v>
      </c>
      <c r="E1030" s="194" t="s">
        <v>10</v>
      </c>
    </row>
    <row r="1031" spans="1:5">
      <c r="A1031" s="192">
        <v>4800082717</v>
      </c>
      <c r="B1031" s="193" t="s">
        <v>963</v>
      </c>
      <c r="C1031" s="193" t="s">
        <v>38</v>
      </c>
      <c r="D1031" s="193" t="s">
        <v>22</v>
      </c>
      <c r="E1031" s="194" t="s">
        <v>10</v>
      </c>
    </row>
    <row r="1032" spans="1:5">
      <c r="A1032" s="192">
        <v>4800082718</v>
      </c>
      <c r="B1032" s="193" t="s">
        <v>964</v>
      </c>
      <c r="C1032" s="193" t="s">
        <v>38</v>
      </c>
      <c r="D1032" s="193" t="s">
        <v>22</v>
      </c>
      <c r="E1032" s="194" t="s">
        <v>10</v>
      </c>
    </row>
    <row r="1033" spans="1:5">
      <c r="A1033" s="192">
        <v>4800082719</v>
      </c>
      <c r="B1033" s="193" t="s">
        <v>965</v>
      </c>
      <c r="C1033" s="193" t="s">
        <v>38</v>
      </c>
      <c r="D1033" s="193" t="s">
        <v>22</v>
      </c>
      <c r="E1033" s="194" t="s">
        <v>10</v>
      </c>
    </row>
    <row r="1034" spans="1:5">
      <c r="A1034" s="192">
        <v>4800082720</v>
      </c>
      <c r="B1034" s="193" t="s">
        <v>966</v>
      </c>
      <c r="C1034" s="193" t="s">
        <v>38</v>
      </c>
      <c r="D1034" s="193" t="s">
        <v>22</v>
      </c>
      <c r="E1034" s="194" t="s">
        <v>10</v>
      </c>
    </row>
    <row r="1035" spans="1:5">
      <c r="A1035" s="192">
        <v>4800082721</v>
      </c>
      <c r="B1035" s="193" t="s">
        <v>967</v>
      </c>
      <c r="C1035" s="193" t="s">
        <v>38</v>
      </c>
      <c r="D1035" s="193" t="s">
        <v>22</v>
      </c>
      <c r="E1035" s="194" t="s">
        <v>10</v>
      </c>
    </row>
    <row r="1036" spans="1:5">
      <c r="A1036" s="192">
        <v>4800082722</v>
      </c>
      <c r="B1036" s="193" t="s">
        <v>968</v>
      </c>
      <c r="C1036" s="193" t="s">
        <v>38</v>
      </c>
      <c r="D1036" s="193" t="s">
        <v>22</v>
      </c>
      <c r="E1036" s="194" t="s">
        <v>10</v>
      </c>
    </row>
    <row r="1037" spans="1:5">
      <c r="A1037" s="192">
        <v>4800082723</v>
      </c>
      <c r="B1037" s="193" t="s">
        <v>969</v>
      </c>
      <c r="C1037" s="193" t="s">
        <v>38</v>
      </c>
      <c r="D1037" s="193" t="s">
        <v>22</v>
      </c>
      <c r="E1037" s="194" t="s">
        <v>10</v>
      </c>
    </row>
    <row r="1038" spans="1:5">
      <c r="A1038" s="192">
        <v>4800082724</v>
      </c>
      <c r="B1038" s="193" t="s">
        <v>970</v>
      </c>
      <c r="C1038" s="193" t="s">
        <v>104</v>
      </c>
      <c r="D1038" s="193" t="s">
        <v>22</v>
      </c>
      <c r="E1038" s="194" t="s">
        <v>10</v>
      </c>
    </row>
    <row r="1039" spans="1:5">
      <c r="A1039" s="192">
        <v>4800082725</v>
      </c>
      <c r="B1039" s="193" t="s">
        <v>663</v>
      </c>
      <c r="C1039" s="193" t="s">
        <v>104</v>
      </c>
      <c r="D1039" s="193" t="s">
        <v>22</v>
      </c>
      <c r="E1039" s="194" t="s">
        <v>10</v>
      </c>
    </row>
    <row r="1040" spans="1:5">
      <c r="A1040" s="192">
        <v>4800083117</v>
      </c>
      <c r="B1040" s="193" t="s">
        <v>971</v>
      </c>
      <c r="C1040" s="193" t="s">
        <v>38</v>
      </c>
      <c r="D1040" s="193" t="s">
        <v>22</v>
      </c>
      <c r="E1040" s="194" t="s">
        <v>10</v>
      </c>
    </row>
    <row r="1041" spans="1:5">
      <c r="A1041" s="192">
        <v>4800083136</v>
      </c>
      <c r="B1041" s="193" t="s">
        <v>972</v>
      </c>
      <c r="C1041" s="193" t="s">
        <v>38</v>
      </c>
      <c r="D1041" s="193" t="s">
        <v>22</v>
      </c>
      <c r="E1041" s="194" t="s">
        <v>10</v>
      </c>
    </row>
    <row r="1042" spans="1:5">
      <c r="A1042" s="192">
        <v>4800083171</v>
      </c>
      <c r="B1042" s="193" t="s">
        <v>973</v>
      </c>
      <c r="C1042" s="193" t="s">
        <v>38</v>
      </c>
      <c r="D1042" s="193" t="s">
        <v>22</v>
      </c>
      <c r="E1042" s="194" t="s">
        <v>10</v>
      </c>
    </row>
    <row r="1043" spans="1:5">
      <c r="A1043" s="192">
        <v>4800083190</v>
      </c>
      <c r="B1043" s="193" t="s">
        <v>974</v>
      </c>
      <c r="C1043" s="193" t="s">
        <v>38</v>
      </c>
      <c r="D1043" s="193" t="s">
        <v>22</v>
      </c>
      <c r="E1043" s="194" t="s">
        <v>10</v>
      </c>
    </row>
    <row r="1044" spans="1:5">
      <c r="A1044" s="192">
        <v>4800083207</v>
      </c>
      <c r="B1044" s="193" t="s">
        <v>975</v>
      </c>
      <c r="C1044" s="193" t="s">
        <v>38</v>
      </c>
      <c r="D1044" s="193" t="s">
        <v>22</v>
      </c>
      <c r="E1044" s="194" t="s">
        <v>10</v>
      </c>
    </row>
    <row r="1045" spans="1:5">
      <c r="A1045" s="192">
        <v>4800083224</v>
      </c>
      <c r="B1045" s="193" t="s">
        <v>976</v>
      </c>
      <c r="C1045" s="193" t="s">
        <v>38</v>
      </c>
      <c r="D1045" s="193" t="s">
        <v>22</v>
      </c>
      <c r="E1045" s="194" t="s">
        <v>10</v>
      </c>
    </row>
    <row r="1046" spans="1:5">
      <c r="A1046" s="192">
        <v>4800083690</v>
      </c>
      <c r="B1046" s="193" t="s">
        <v>93</v>
      </c>
      <c r="C1046" s="193" t="s">
        <v>31</v>
      </c>
      <c r="D1046" s="193" t="s">
        <v>32</v>
      </c>
      <c r="E1046" s="194" t="s">
        <v>33</v>
      </c>
    </row>
    <row r="1047" spans="1:5">
      <c r="A1047" s="192">
        <v>4800084033</v>
      </c>
      <c r="B1047" s="193" t="s">
        <v>96</v>
      </c>
      <c r="C1047" s="193" t="s">
        <v>21</v>
      </c>
      <c r="D1047" s="193" t="s">
        <v>22</v>
      </c>
      <c r="E1047" s="194" t="s">
        <v>10</v>
      </c>
    </row>
    <row r="1048" spans="1:5">
      <c r="A1048" s="192">
        <v>4800084053</v>
      </c>
      <c r="B1048" s="193" t="s">
        <v>977</v>
      </c>
      <c r="C1048" s="193" t="s">
        <v>163</v>
      </c>
      <c r="D1048" s="193" t="s">
        <v>62</v>
      </c>
      <c r="E1048" s="194" t="s">
        <v>27</v>
      </c>
    </row>
    <row r="1049" spans="1:5">
      <c r="A1049" s="192">
        <v>4800084055</v>
      </c>
      <c r="B1049" s="193" t="s">
        <v>908</v>
      </c>
      <c r="C1049" s="193" t="s">
        <v>163</v>
      </c>
      <c r="D1049" s="193" t="s">
        <v>62</v>
      </c>
      <c r="E1049" s="194" t="s">
        <v>27</v>
      </c>
    </row>
    <row r="1050" spans="1:5">
      <c r="A1050" s="192">
        <v>4800084056</v>
      </c>
      <c r="B1050" s="193" t="s">
        <v>908</v>
      </c>
      <c r="C1050" s="193" t="s">
        <v>163</v>
      </c>
      <c r="D1050" s="193" t="s">
        <v>62</v>
      </c>
      <c r="E1050" s="194" t="s">
        <v>27</v>
      </c>
    </row>
    <row r="1051" spans="1:5">
      <c r="A1051" s="192">
        <v>4800084242</v>
      </c>
      <c r="B1051" s="193" t="s">
        <v>606</v>
      </c>
      <c r="C1051" s="193" t="s">
        <v>165</v>
      </c>
      <c r="D1051" s="193" t="s">
        <v>9</v>
      </c>
      <c r="E1051" s="194" t="s">
        <v>10</v>
      </c>
    </row>
    <row r="1052" spans="1:5">
      <c r="A1052" s="192">
        <v>4800084650</v>
      </c>
      <c r="B1052" s="193" t="s">
        <v>34</v>
      </c>
      <c r="C1052" s="193" t="s">
        <v>163</v>
      </c>
      <c r="D1052" s="193" t="s">
        <v>62</v>
      </c>
      <c r="E1052" s="194" t="s">
        <v>27</v>
      </c>
    </row>
    <row r="1053" spans="1:5">
      <c r="A1053" s="192">
        <v>4800085507</v>
      </c>
      <c r="B1053" s="193" t="s">
        <v>977</v>
      </c>
      <c r="C1053" s="193" t="s">
        <v>163</v>
      </c>
      <c r="D1053" s="193" t="s">
        <v>62</v>
      </c>
      <c r="E1053" s="194" t="s">
        <v>27</v>
      </c>
    </row>
    <row r="1054" spans="1:5">
      <c r="A1054" s="192">
        <v>4800085807</v>
      </c>
      <c r="B1054" s="193" t="s">
        <v>978</v>
      </c>
      <c r="C1054" s="193" t="s">
        <v>72</v>
      </c>
      <c r="D1054" s="193" t="s">
        <v>73</v>
      </c>
      <c r="E1054" s="194" t="s">
        <v>43</v>
      </c>
    </row>
    <row r="1055" spans="1:5">
      <c r="A1055" s="192">
        <v>4800085810</v>
      </c>
      <c r="B1055" s="193" t="s">
        <v>979</v>
      </c>
      <c r="C1055" s="193" t="s">
        <v>104</v>
      </c>
      <c r="D1055" s="193" t="s">
        <v>22</v>
      </c>
      <c r="E1055" s="194" t="s">
        <v>10</v>
      </c>
    </row>
    <row r="1056" spans="1:5">
      <c r="A1056" s="192">
        <v>4800085898</v>
      </c>
      <c r="B1056" s="193" t="s">
        <v>980</v>
      </c>
      <c r="C1056" s="193" t="s">
        <v>104</v>
      </c>
      <c r="D1056" s="193" t="s">
        <v>22</v>
      </c>
      <c r="E1056" s="194" t="s">
        <v>10</v>
      </c>
    </row>
    <row r="1057" spans="1:5">
      <c r="A1057" s="192">
        <v>4800085899</v>
      </c>
      <c r="B1057" s="193" t="s">
        <v>981</v>
      </c>
      <c r="C1057" s="193" t="s">
        <v>104</v>
      </c>
      <c r="D1057" s="193" t="s">
        <v>22</v>
      </c>
      <c r="E1057" s="194" t="s">
        <v>10</v>
      </c>
    </row>
    <row r="1058" spans="1:5">
      <c r="A1058" s="192">
        <v>4800085926</v>
      </c>
      <c r="B1058" s="193" t="s">
        <v>982</v>
      </c>
      <c r="C1058" s="193" t="s">
        <v>132</v>
      </c>
      <c r="D1058" s="193" t="s">
        <v>132</v>
      </c>
      <c r="E1058" s="194" t="s">
        <v>27</v>
      </c>
    </row>
    <row r="1059" spans="1:5">
      <c r="A1059" s="192">
        <v>4800085933</v>
      </c>
      <c r="B1059" s="193" t="s">
        <v>983</v>
      </c>
      <c r="C1059" s="193" t="s">
        <v>104</v>
      </c>
      <c r="D1059" s="193" t="s">
        <v>22</v>
      </c>
      <c r="E1059" s="194" t="s">
        <v>10</v>
      </c>
    </row>
    <row r="1060" spans="1:5">
      <c r="A1060" s="192">
        <v>4800085937</v>
      </c>
      <c r="B1060" s="193" t="s">
        <v>984</v>
      </c>
      <c r="C1060" s="193" t="s">
        <v>38</v>
      </c>
      <c r="D1060" s="193" t="s">
        <v>22</v>
      </c>
      <c r="E1060" s="194" t="s">
        <v>10</v>
      </c>
    </row>
    <row r="1061" spans="1:5">
      <c r="A1061" s="192">
        <v>4800085938</v>
      </c>
      <c r="B1061" s="193" t="s">
        <v>985</v>
      </c>
      <c r="C1061" s="193" t="s">
        <v>38</v>
      </c>
      <c r="D1061" s="193" t="s">
        <v>22</v>
      </c>
      <c r="E1061" s="194" t="s">
        <v>10</v>
      </c>
    </row>
    <row r="1062" spans="1:5">
      <c r="A1062" s="192">
        <v>4800085939</v>
      </c>
      <c r="B1062" s="193" t="s">
        <v>664</v>
      </c>
      <c r="C1062" s="193" t="s">
        <v>38</v>
      </c>
      <c r="D1062" s="193" t="s">
        <v>22</v>
      </c>
      <c r="E1062" s="194" t="s">
        <v>10</v>
      </c>
    </row>
    <row r="1063" spans="1:5">
      <c r="A1063" s="192">
        <v>4800085949</v>
      </c>
      <c r="B1063" s="193" t="s">
        <v>297</v>
      </c>
      <c r="C1063" s="193" t="s">
        <v>19</v>
      </c>
      <c r="D1063" s="193" t="s">
        <v>19</v>
      </c>
      <c r="E1063" s="194" t="s">
        <v>27</v>
      </c>
    </row>
    <row r="1064" spans="1:5">
      <c r="A1064" s="192">
        <v>4800085963</v>
      </c>
      <c r="B1064" s="193" t="s">
        <v>686</v>
      </c>
      <c r="C1064" s="193" t="s">
        <v>69</v>
      </c>
      <c r="D1064" s="193" t="s">
        <v>70</v>
      </c>
      <c r="E1064" s="194" t="s">
        <v>27</v>
      </c>
    </row>
    <row r="1065" spans="1:5">
      <c r="A1065" s="192">
        <v>4800085968</v>
      </c>
      <c r="B1065" s="193" t="s">
        <v>986</v>
      </c>
      <c r="C1065" s="193" t="s">
        <v>38</v>
      </c>
      <c r="D1065" s="193" t="s">
        <v>22</v>
      </c>
      <c r="E1065" s="194" t="s">
        <v>10</v>
      </c>
    </row>
    <row r="1066" spans="1:5">
      <c r="A1066" s="192">
        <v>4800085969</v>
      </c>
      <c r="B1066" s="193" t="s">
        <v>987</v>
      </c>
      <c r="C1066" s="193" t="s">
        <v>38</v>
      </c>
      <c r="D1066" s="193" t="s">
        <v>22</v>
      </c>
      <c r="E1066" s="194" t="s">
        <v>10</v>
      </c>
    </row>
    <row r="1067" spans="1:5">
      <c r="A1067" s="192">
        <v>4800085970</v>
      </c>
      <c r="B1067" s="193" t="s">
        <v>988</v>
      </c>
      <c r="C1067" s="193" t="s">
        <v>38</v>
      </c>
      <c r="D1067" s="193" t="s">
        <v>22</v>
      </c>
      <c r="E1067" s="194" t="s">
        <v>10</v>
      </c>
    </row>
    <row r="1068" spans="1:5">
      <c r="A1068" s="192">
        <v>4800085971</v>
      </c>
      <c r="B1068" s="193" t="s">
        <v>989</v>
      </c>
      <c r="C1068" s="193" t="s">
        <v>38</v>
      </c>
      <c r="D1068" s="193" t="s">
        <v>22</v>
      </c>
      <c r="E1068" s="194" t="s">
        <v>10</v>
      </c>
    </row>
    <row r="1069" spans="1:5">
      <c r="A1069" s="192">
        <v>4800085972</v>
      </c>
      <c r="B1069" s="193" t="s">
        <v>990</v>
      </c>
      <c r="C1069" s="193" t="s">
        <v>38</v>
      </c>
      <c r="D1069" s="193" t="s">
        <v>22</v>
      </c>
      <c r="E1069" s="194" t="s">
        <v>10</v>
      </c>
    </row>
    <row r="1070" spans="1:5">
      <c r="A1070" s="192">
        <v>4800085973</v>
      </c>
      <c r="B1070" s="193" t="s">
        <v>991</v>
      </c>
      <c r="C1070" s="193" t="s">
        <v>38</v>
      </c>
      <c r="D1070" s="193" t="s">
        <v>22</v>
      </c>
      <c r="E1070" s="194" t="s">
        <v>10</v>
      </c>
    </row>
    <row r="1071" spans="1:5">
      <c r="A1071" s="192">
        <v>4800085974</v>
      </c>
      <c r="B1071" s="193" t="s">
        <v>784</v>
      </c>
      <c r="C1071" s="193" t="s">
        <v>42</v>
      </c>
      <c r="D1071" s="193" t="s">
        <v>42</v>
      </c>
      <c r="E1071" s="194" t="s">
        <v>43</v>
      </c>
    </row>
    <row r="1072" spans="1:5">
      <c r="A1072" s="192">
        <v>4800085983</v>
      </c>
      <c r="B1072" s="193" t="s">
        <v>992</v>
      </c>
      <c r="C1072" s="193" t="s">
        <v>149</v>
      </c>
      <c r="D1072" s="193" t="s">
        <v>109</v>
      </c>
      <c r="E1072" s="194" t="s">
        <v>10</v>
      </c>
    </row>
    <row r="1073" spans="1:5">
      <c r="A1073" s="192">
        <v>4800086042</v>
      </c>
      <c r="B1073" s="193" t="s">
        <v>909</v>
      </c>
      <c r="C1073" s="193" t="s">
        <v>163</v>
      </c>
      <c r="D1073" s="193" t="s">
        <v>62</v>
      </c>
      <c r="E1073" s="194" t="s">
        <v>27</v>
      </c>
    </row>
    <row r="1074" spans="1:5">
      <c r="A1074" s="192">
        <v>4800086045</v>
      </c>
      <c r="B1074" s="193" t="s">
        <v>977</v>
      </c>
      <c r="C1074" s="193" t="s">
        <v>163</v>
      </c>
      <c r="D1074" s="193" t="s">
        <v>62</v>
      </c>
      <c r="E1074" s="194" t="s">
        <v>27</v>
      </c>
    </row>
    <row r="1075" spans="1:5">
      <c r="A1075" s="192">
        <v>4800086047</v>
      </c>
      <c r="B1075" s="193" t="s">
        <v>993</v>
      </c>
      <c r="C1075" s="193" t="s">
        <v>42</v>
      </c>
      <c r="D1075" s="193" t="s">
        <v>42</v>
      </c>
      <c r="E1075" s="194" t="s">
        <v>43</v>
      </c>
    </row>
    <row r="1076" spans="1:5">
      <c r="A1076" s="192">
        <v>4800086048</v>
      </c>
      <c r="B1076" s="193" t="s">
        <v>909</v>
      </c>
      <c r="C1076" s="193" t="s">
        <v>163</v>
      </c>
      <c r="D1076" s="193" t="s">
        <v>62</v>
      </c>
      <c r="E1076" s="194" t="s">
        <v>27</v>
      </c>
    </row>
    <row r="1077" spans="1:5">
      <c r="A1077" s="192">
        <v>4800086049</v>
      </c>
      <c r="B1077" s="193" t="s">
        <v>994</v>
      </c>
      <c r="C1077" s="193" t="s">
        <v>21</v>
      </c>
      <c r="D1077" s="193" t="s">
        <v>22</v>
      </c>
      <c r="E1077" s="194" t="s">
        <v>10</v>
      </c>
    </row>
    <row r="1078" spans="1:5">
      <c r="A1078" s="192">
        <v>4800086050</v>
      </c>
      <c r="B1078" s="193" t="s">
        <v>995</v>
      </c>
      <c r="C1078" s="193" t="s">
        <v>996</v>
      </c>
      <c r="D1078" s="193" t="s">
        <v>73</v>
      </c>
      <c r="E1078" s="194" t="s">
        <v>43</v>
      </c>
    </row>
    <row r="1079" spans="1:5">
      <c r="A1079" s="192">
        <v>4800086051</v>
      </c>
      <c r="B1079" s="193" t="s">
        <v>997</v>
      </c>
      <c r="C1079" s="193" t="s">
        <v>104</v>
      </c>
      <c r="D1079" s="193" t="s">
        <v>22</v>
      </c>
      <c r="E1079" s="194" t="s">
        <v>10</v>
      </c>
    </row>
    <row r="1080" spans="1:5">
      <c r="A1080" s="192">
        <v>4800086052</v>
      </c>
      <c r="B1080" s="193" t="s">
        <v>998</v>
      </c>
      <c r="C1080" s="193" t="s">
        <v>104</v>
      </c>
      <c r="D1080" s="193" t="s">
        <v>22</v>
      </c>
      <c r="E1080" s="194" t="s">
        <v>10</v>
      </c>
    </row>
    <row r="1081" spans="1:5">
      <c r="A1081" s="192">
        <v>4800086053</v>
      </c>
      <c r="B1081" s="193" t="s">
        <v>999</v>
      </c>
      <c r="C1081" s="193" t="s">
        <v>42</v>
      </c>
      <c r="D1081" s="193" t="s">
        <v>42</v>
      </c>
      <c r="E1081" s="194" t="s">
        <v>43</v>
      </c>
    </row>
    <row r="1082" spans="1:5">
      <c r="A1082" s="192">
        <v>4800086054</v>
      </c>
      <c r="B1082" s="193" t="s">
        <v>910</v>
      </c>
      <c r="C1082" s="193" t="s">
        <v>163</v>
      </c>
      <c r="D1082" s="193" t="s">
        <v>62</v>
      </c>
      <c r="E1082" s="194" t="s">
        <v>27</v>
      </c>
    </row>
    <row r="1083" spans="1:5">
      <c r="A1083" s="192">
        <v>4800086076</v>
      </c>
      <c r="B1083" s="193" t="s">
        <v>977</v>
      </c>
      <c r="C1083" s="193" t="s">
        <v>163</v>
      </c>
      <c r="D1083" s="193" t="s">
        <v>62</v>
      </c>
      <c r="E1083" s="194" t="s">
        <v>27</v>
      </c>
    </row>
    <row r="1084" spans="1:5">
      <c r="A1084" s="192">
        <v>4800086077</v>
      </c>
      <c r="B1084" s="193" t="s">
        <v>909</v>
      </c>
      <c r="C1084" s="193" t="s">
        <v>163</v>
      </c>
      <c r="D1084" s="193" t="s">
        <v>62</v>
      </c>
      <c r="E1084" s="194" t="s">
        <v>27</v>
      </c>
    </row>
    <row r="1085" spans="1:5">
      <c r="A1085" s="192">
        <v>4800086102</v>
      </c>
      <c r="B1085" s="193" t="s">
        <v>910</v>
      </c>
      <c r="C1085" s="193" t="s">
        <v>163</v>
      </c>
      <c r="D1085" s="193" t="s">
        <v>62</v>
      </c>
      <c r="E1085" s="194" t="s">
        <v>27</v>
      </c>
    </row>
    <row r="1086" spans="1:5">
      <c r="A1086" s="192">
        <v>4800086103</v>
      </c>
      <c r="B1086" s="193" t="s">
        <v>909</v>
      </c>
      <c r="C1086" s="193" t="s">
        <v>163</v>
      </c>
      <c r="D1086" s="193" t="s">
        <v>62</v>
      </c>
      <c r="E1086" s="194" t="s">
        <v>27</v>
      </c>
    </row>
    <row r="1087" spans="1:5">
      <c r="A1087" s="192">
        <v>4800086241</v>
      </c>
      <c r="B1087" s="193" t="s">
        <v>1000</v>
      </c>
      <c r="C1087" s="193" t="s">
        <v>38</v>
      </c>
      <c r="D1087" s="193" t="s">
        <v>22</v>
      </c>
      <c r="E1087" s="194" t="s">
        <v>10</v>
      </c>
    </row>
    <row r="1088" spans="1:5">
      <c r="A1088" s="192">
        <v>4800086253</v>
      </c>
      <c r="B1088" s="193" t="s">
        <v>1001</v>
      </c>
      <c r="C1088" s="193" t="s">
        <v>61</v>
      </c>
      <c r="D1088" s="193" t="s">
        <v>62</v>
      </c>
      <c r="E1088" s="194" t="s">
        <v>27</v>
      </c>
    </row>
    <row r="1089" spans="1:5">
      <c r="A1089" s="192">
        <v>4800086255</v>
      </c>
      <c r="B1089" s="193" t="s">
        <v>1002</v>
      </c>
      <c r="C1089" s="193" t="s">
        <v>61</v>
      </c>
      <c r="D1089" s="193" t="s">
        <v>62</v>
      </c>
      <c r="E1089" s="194" t="s">
        <v>27</v>
      </c>
    </row>
    <row r="1090" spans="1:5">
      <c r="A1090" s="192">
        <v>4800086257</v>
      </c>
      <c r="B1090" s="193" t="s">
        <v>1003</v>
      </c>
      <c r="C1090" s="193" t="s">
        <v>57</v>
      </c>
      <c r="D1090" s="193" t="s">
        <v>57</v>
      </c>
      <c r="E1090" s="194" t="s">
        <v>33</v>
      </c>
    </row>
    <row r="1091" spans="1:5">
      <c r="A1091" s="192">
        <v>4800086273</v>
      </c>
      <c r="B1091" s="193" t="s">
        <v>1004</v>
      </c>
      <c r="C1091" s="193" t="s">
        <v>744</v>
      </c>
      <c r="D1091" s="193" t="s">
        <v>32</v>
      </c>
      <c r="E1091" s="194" t="s">
        <v>33</v>
      </c>
    </row>
    <row r="1092" spans="1:5">
      <c r="A1092" s="192">
        <v>4800086277</v>
      </c>
      <c r="B1092" s="193" t="s">
        <v>784</v>
      </c>
      <c r="C1092" s="193" t="s">
        <v>40</v>
      </c>
      <c r="D1092" s="193" t="s">
        <v>40</v>
      </c>
      <c r="E1092" s="194" t="s">
        <v>10</v>
      </c>
    </row>
    <row r="1093" spans="1:5">
      <c r="A1093" s="192">
        <v>4800086470</v>
      </c>
      <c r="B1093" s="193" t="s">
        <v>1005</v>
      </c>
      <c r="C1093" s="193" t="s">
        <v>158</v>
      </c>
      <c r="D1093" s="193" t="s">
        <v>65</v>
      </c>
      <c r="E1093" s="194" t="s">
        <v>27</v>
      </c>
    </row>
    <row r="1094" spans="1:5">
      <c r="A1094" s="192">
        <v>4800086473</v>
      </c>
      <c r="B1094" s="193" t="s">
        <v>1006</v>
      </c>
      <c r="C1094" s="193" t="s">
        <v>158</v>
      </c>
      <c r="D1094" s="193" t="s">
        <v>65</v>
      </c>
      <c r="E1094" s="194" t="s">
        <v>27</v>
      </c>
    </row>
    <row r="1095" spans="1:5">
      <c r="A1095" s="192">
        <v>4800086475</v>
      </c>
      <c r="B1095" s="193" t="s">
        <v>1007</v>
      </c>
      <c r="C1095" s="193" t="s">
        <v>45</v>
      </c>
      <c r="D1095" s="193" t="s">
        <v>22</v>
      </c>
      <c r="E1095" s="194" t="s">
        <v>10</v>
      </c>
    </row>
    <row r="1096" spans="1:5">
      <c r="A1096" s="192">
        <v>4800086476</v>
      </c>
      <c r="B1096" s="193" t="s">
        <v>1008</v>
      </c>
      <c r="C1096" s="193" t="s">
        <v>104</v>
      </c>
      <c r="D1096" s="193" t="s">
        <v>22</v>
      </c>
      <c r="E1096" s="194" t="s">
        <v>10</v>
      </c>
    </row>
    <row r="1097" spans="1:5">
      <c r="A1097" s="192">
        <v>4800086478</v>
      </c>
      <c r="B1097" s="193" t="s">
        <v>1009</v>
      </c>
      <c r="C1097" s="193" t="s">
        <v>104</v>
      </c>
      <c r="D1097" s="193" t="s">
        <v>22</v>
      </c>
      <c r="E1097" s="194" t="s">
        <v>10</v>
      </c>
    </row>
    <row r="1098" spans="1:5">
      <c r="A1098" s="192">
        <v>4800086481</v>
      </c>
      <c r="B1098" s="193" t="s">
        <v>160</v>
      </c>
      <c r="C1098" s="193" t="s">
        <v>6</v>
      </c>
      <c r="D1098" s="193" t="s">
        <v>6</v>
      </c>
      <c r="E1098" s="194" t="s">
        <v>27</v>
      </c>
    </row>
    <row r="1099" spans="1:5">
      <c r="A1099" s="192">
        <v>4800086482</v>
      </c>
      <c r="B1099" s="193" t="s">
        <v>297</v>
      </c>
      <c r="C1099" s="193" t="s">
        <v>6</v>
      </c>
      <c r="D1099" s="193" t="s">
        <v>6</v>
      </c>
      <c r="E1099" s="194" t="s">
        <v>27</v>
      </c>
    </row>
    <row r="1100" spans="1:5">
      <c r="A1100" s="192">
        <v>4800086483</v>
      </c>
      <c r="B1100" s="193" t="s">
        <v>977</v>
      </c>
      <c r="C1100" s="193" t="s">
        <v>163</v>
      </c>
      <c r="D1100" s="193" t="s">
        <v>62</v>
      </c>
      <c r="E1100" s="194" t="s">
        <v>27</v>
      </c>
    </row>
    <row r="1101" spans="1:5">
      <c r="A1101" s="192">
        <v>4800088176</v>
      </c>
      <c r="B1101" s="193" t="s">
        <v>1010</v>
      </c>
      <c r="C1101" s="193" t="s">
        <v>117</v>
      </c>
      <c r="D1101" s="193" t="s">
        <v>109</v>
      </c>
      <c r="E1101" s="194" t="s">
        <v>10</v>
      </c>
    </row>
    <row r="1102" spans="1:5">
      <c r="A1102" s="192">
        <v>4800088347</v>
      </c>
      <c r="B1102" s="193" t="s">
        <v>1011</v>
      </c>
      <c r="C1102" s="193" t="s">
        <v>90</v>
      </c>
      <c r="D1102" s="193" t="s">
        <v>77</v>
      </c>
      <c r="E1102" s="194" t="s">
        <v>10</v>
      </c>
    </row>
    <row r="1103" spans="1:5">
      <c r="A1103" s="192">
        <v>4800088391</v>
      </c>
      <c r="B1103" s="193" t="s">
        <v>997</v>
      </c>
      <c r="C1103" s="193" t="s">
        <v>104</v>
      </c>
      <c r="D1103" s="193" t="s">
        <v>22</v>
      </c>
      <c r="E1103" s="194" t="s">
        <v>10</v>
      </c>
    </row>
    <row r="1104" spans="1:5">
      <c r="A1104" s="192">
        <v>4800088392</v>
      </c>
      <c r="B1104" s="193" t="s">
        <v>1012</v>
      </c>
      <c r="C1104" s="193" t="s">
        <v>104</v>
      </c>
      <c r="D1104" s="193" t="s">
        <v>22</v>
      </c>
      <c r="E1104" s="194" t="s">
        <v>10</v>
      </c>
    </row>
    <row r="1105" spans="1:5">
      <c r="A1105" s="192">
        <v>4800088432</v>
      </c>
      <c r="B1105" s="193" t="s">
        <v>1013</v>
      </c>
      <c r="C1105" s="193" t="s">
        <v>104</v>
      </c>
      <c r="D1105" s="193" t="s">
        <v>22</v>
      </c>
      <c r="E1105" s="194" t="s">
        <v>10</v>
      </c>
    </row>
    <row r="1106" spans="1:5">
      <c r="A1106" s="192">
        <v>4800088433</v>
      </c>
      <c r="B1106" s="193" t="s">
        <v>1014</v>
      </c>
      <c r="C1106" s="193" t="s">
        <v>104</v>
      </c>
      <c r="D1106" s="193" t="s">
        <v>22</v>
      </c>
      <c r="E1106" s="194" t="s">
        <v>10</v>
      </c>
    </row>
    <row r="1107" spans="1:5">
      <c r="A1107" s="192">
        <v>4800088435</v>
      </c>
      <c r="B1107" s="193" t="s">
        <v>1015</v>
      </c>
      <c r="C1107" s="193" t="s">
        <v>104</v>
      </c>
      <c r="D1107" s="193" t="s">
        <v>22</v>
      </c>
      <c r="E1107" s="194" t="s">
        <v>10</v>
      </c>
    </row>
    <row r="1108" spans="1:5">
      <c r="A1108" s="192">
        <v>4800088436</v>
      </c>
      <c r="B1108" s="193" t="s">
        <v>1016</v>
      </c>
      <c r="C1108" s="193" t="s">
        <v>104</v>
      </c>
      <c r="D1108" s="193" t="s">
        <v>22</v>
      </c>
      <c r="E1108" s="194" t="s">
        <v>10</v>
      </c>
    </row>
    <row r="1109" spans="1:5">
      <c r="A1109" s="192">
        <v>4800088440</v>
      </c>
      <c r="B1109" s="193" t="s">
        <v>1017</v>
      </c>
      <c r="C1109" s="193" t="s">
        <v>57</v>
      </c>
      <c r="D1109" s="193" t="s">
        <v>57</v>
      </c>
      <c r="E1109" s="194" t="s">
        <v>33</v>
      </c>
    </row>
    <row r="1110" spans="1:5">
      <c r="A1110" s="192">
        <v>4800089042</v>
      </c>
      <c r="B1110" s="193" t="s">
        <v>1018</v>
      </c>
      <c r="C1110" s="193" t="s">
        <v>42</v>
      </c>
      <c r="D1110" s="193" t="s">
        <v>42</v>
      </c>
      <c r="E1110" s="194" t="s">
        <v>43</v>
      </c>
    </row>
    <row r="1111" spans="1:5">
      <c r="A1111" s="192">
        <v>4800089314</v>
      </c>
      <c r="B1111" s="193" t="s">
        <v>1019</v>
      </c>
      <c r="C1111" s="193" t="s">
        <v>104</v>
      </c>
      <c r="D1111" s="193" t="s">
        <v>22</v>
      </c>
      <c r="E1111" s="194" t="s">
        <v>10</v>
      </c>
    </row>
    <row r="1112" spans="1:5">
      <c r="A1112" s="192">
        <v>4800089355</v>
      </c>
      <c r="B1112" s="193" t="s">
        <v>1020</v>
      </c>
      <c r="C1112" s="193" t="s">
        <v>104</v>
      </c>
      <c r="D1112" s="193" t="s">
        <v>22</v>
      </c>
      <c r="E1112" s="194" t="s">
        <v>10</v>
      </c>
    </row>
    <row r="1113" spans="1:5">
      <c r="A1113" s="192">
        <v>4800089366</v>
      </c>
      <c r="B1113" s="193" t="s">
        <v>1021</v>
      </c>
      <c r="C1113" s="193" t="s">
        <v>104</v>
      </c>
      <c r="D1113" s="193" t="s">
        <v>22</v>
      </c>
      <c r="E1113" s="194" t="s">
        <v>10</v>
      </c>
    </row>
    <row r="1114" spans="1:5">
      <c r="A1114" s="192">
        <v>4800089367</v>
      </c>
      <c r="B1114" s="193" t="s">
        <v>1022</v>
      </c>
      <c r="C1114" s="193" t="s">
        <v>104</v>
      </c>
      <c r="D1114" s="193" t="s">
        <v>22</v>
      </c>
      <c r="E1114" s="194" t="s">
        <v>10</v>
      </c>
    </row>
    <row r="1115" spans="1:5">
      <c r="A1115" s="192">
        <v>4800089409</v>
      </c>
      <c r="B1115" s="193" t="s">
        <v>1023</v>
      </c>
      <c r="C1115" s="193" t="s">
        <v>104</v>
      </c>
      <c r="D1115" s="193" t="s">
        <v>22</v>
      </c>
      <c r="E1115" s="194" t="s">
        <v>10</v>
      </c>
    </row>
    <row r="1116" spans="1:5">
      <c r="A1116" s="192">
        <v>4800089420</v>
      </c>
      <c r="B1116" s="193" t="s">
        <v>1024</v>
      </c>
      <c r="C1116" s="193" t="s">
        <v>104</v>
      </c>
      <c r="D1116" s="193" t="s">
        <v>22</v>
      </c>
      <c r="E1116" s="194" t="s">
        <v>10</v>
      </c>
    </row>
    <row r="1117" spans="1:5">
      <c r="A1117" s="192">
        <v>4800089421</v>
      </c>
      <c r="B1117" s="193" t="s">
        <v>1025</v>
      </c>
      <c r="C1117" s="193" t="s">
        <v>104</v>
      </c>
      <c r="D1117" s="193" t="s">
        <v>22</v>
      </c>
      <c r="E1117" s="194" t="s">
        <v>10</v>
      </c>
    </row>
    <row r="1118" spans="1:5">
      <c r="A1118" s="192">
        <v>4800089430</v>
      </c>
      <c r="B1118" s="193" t="s">
        <v>1026</v>
      </c>
      <c r="C1118" s="193" t="s">
        <v>104</v>
      </c>
      <c r="D1118" s="193" t="s">
        <v>22</v>
      </c>
      <c r="E1118" s="194" t="s">
        <v>10</v>
      </c>
    </row>
    <row r="1119" spans="1:5">
      <c r="A1119" s="192">
        <v>4800089468</v>
      </c>
      <c r="B1119" s="193" t="s">
        <v>1027</v>
      </c>
      <c r="C1119" s="193" t="s">
        <v>104</v>
      </c>
      <c r="D1119" s="193" t="s">
        <v>22</v>
      </c>
      <c r="E1119" s="194" t="s">
        <v>10</v>
      </c>
    </row>
    <row r="1120" spans="1:5">
      <c r="A1120" s="192">
        <v>4800089469</v>
      </c>
      <c r="B1120" s="193" t="s">
        <v>1028</v>
      </c>
      <c r="C1120" s="193" t="s">
        <v>104</v>
      </c>
      <c r="D1120" s="193" t="s">
        <v>22</v>
      </c>
      <c r="E1120" s="194" t="s">
        <v>10</v>
      </c>
    </row>
    <row r="1121" spans="1:5">
      <c r="A1121" s="192">
        <v>4800089471</v>
      </c>
      <c r="B1121" s="193" t="s">
        <v>1029</v>
      </c>
      <c r="C1121" s="193" t="s">
        <v>104</v>
      </c>
      <c r="D1121" s="193" t="s">
        <v>22</v>
      </c>
      <c r="E1121" s="194" t="s">
        <v>10</v>
      </c>
    </row>
    <row r="1122" spans="1:5">
      <c r="A1122" s="192">
        <v>4800089473</v>
      </c>
      <c r="B1122" s="193" t="s">
        <v>1030</v>
      </c>
      <c r="C1122" s="193" t="s">
        <v>104</v>
      </c>
      <c r="D1122" s="193" t="s">
        <v>22</v>
      </c>
      <c r="E1122" s="194" t="s">
        <v>10</v>
      </c>
    </row>
    <row r="1123" spans="1:5">
      <c r="A1123" s="192">
        <v>4800089497</v>
      </c>
      <c r="B1123" s="193" t="s">
        <v>1031</v>
      </c>
      <c r="C1123" s="193" t="s">
        <v>104</v>
      </c>
      <c r="D1123" s="193" t="s">
        <v>22</v>
      </c>
      <c r="E1123" s="194" t="s">
        <v>10</v>
      </c>
    </row>
    <row r="1124" spans="1:5">
      <c r="A1124" s="192">
        <v>4800089816</v>
      </c>
      <c r="B1124" s="193" t="s">
        <v>1032</v>
      </c>
      <c r="C1124" s="193" t="s">
        <v>104</v>
      </c>
      <c r="D1124" s="193" t="s">
        <v>22</v>
      </c>
      <c r="E1124" s="194" t="s">
        <v>10</v>
      </c>
    </row>
    <row r="1125" spans="1:5">
      <c r="A1125" s="192">
        <v>4800089818</v>
      </c>
      <c r="B1125" s="193" t="s">
        <v>1033</v>
      </c>
      <c r="C1125" s="193" t="s">
        <v>104</v>
      </c>
      <c r="D1125" s="193" t="s">
        <v>22</v>
      </c>
      <c r="E1125" s="194" t="s">
        <v>10</v>
      </c>
    </row>
    <row r="1126" spans="1:5">
      <c r="A1126" s="192">
        <v>4800089819</v>
      </c>
      <c r="B1126" s="193" t="s">
        <v>1034</v>
      </c>
      <c r="C1126" s="193" t="s">
        <v>104</v>
      </c>
      <c r="D1126" s="193" t="s">
        <v>22</v>
      </c>
      <c r="E1126" s="194" t="s">
        <v>10</v>
      </c>
    </row>
    <row r="1127" spans="1:5">
      <c r="A1127" s="192">
        <v>4800089822</v>
      </c>
      <c r="B1127" s="193" t="s">
        <v>1035</v>
      </c>
      <c r="C1127" s="193" t="s">
        <v>97</v>
      </c>
      <c r="D1127" s="193" t="s">
        <v>26</v>
      </c>
      <c r="E1127" s="194" t="s">
        <v>27</v>
      </c>
    </row>
    <row r="1128" spans="1:5">
      <c r="A1128" s="192">
        <v>4800089824</v>
      </c>
      <c r="B1128" s="193" t="s">
        <v>1036</v>
      </c>
      <c r="C1128" s="193" t="s">
        <v>104</v>
      </c>
      <c r="D1128" s="193" t="s">
        <v>22</v>
      </c>
      <c r="E1128" s="194" t="s">
        <v>10</v>
      </c>
    </row>
    <row r="1129" spans="1:5">
      <c r="A1129" s="192">
        <v>4800090801</v>
      </c>
      <c r="B1129" s="193" t="s">
        <v>1037</v>
      </c>
      <c r="C1129" s="193" t="s">
        <v>57</v>
      </c>
      <c r="D1129" s="193" t="s">
        <v>57</v>
      </c>
      <c r="E1129" s="194" t="s">
        <v>33</v>
      </c>
    </row>
    <row r="1130" spans="1:5">
      <c r="A1130" s="192">
        <v>4800090876</v>
      </c>
      <c r="B1130" s="193" t="s">
        <v>1038</v>
      </c>
      <c r="C1130" s="193" t="s">
        <v>104</v>
      </c>
      <c r="D1130" s="193" t="s">
        <v>22</v>
      </c>
      <c r="E1130" s="194" t="s">
        <v>10</v>
      </c>
    </row>
    <row r="1131" spans="1:5">
      <c r="A1131" s="192">
        <v>4800091368</v>
      </c>
      <c r="B1131" s="193" t="s">
        <v>1039</v>
      </c>
      <c r="C1131" s="193" t="s">
        <v>61</v>
      </c>
      <c r="D1131" s="193" t="s">
        <v>62</v>
      </c>
      <c r="E1131" s="194" t="s">
        <v>27</v>
      </c>
    </row>
    <row r="1132" spans="1:5">
      <c r="A1132" s="192">
        <v>4800092095</v>
      </c>
      <c r="B1132" s="193" t="s">
        <v>1040</v>
      </c>
      <c r="C1132" s="193" t="s">
        <v>67</v>
      </c>
      <c r="D1132" s="193" t="s">
        <v>67</v>
      </c>
      <c r="E1132" s="194" t="s">
        <v>33</v>
      </c>
    </row>
    <row r="1133" spans="1:5">
      <c r="A1133" s="192">
        <v>4800092409</v>
      </c>
      <c r="B1133" s="193" t="s">
        <v>907</v>
      </c>
      <c r="C1133" s="193" t="s">
        <v>45</v>
      </c>
      <c r="D1133" s="193" t="s">
        <v>22</v>
      </c>
      <c r="E1133" s="194" t="s">
        <v>10</v>
      </c>
    </row>
    <row r="1134" spans="1:5">
      <c r="A1134" s="192">
        <v>4800093040</v>
      </c>
      <c r="B1134" s="193" t="s">
        <v>1041</v>
      </c>
      <c r="C1134" s="193" t="s">
        <v>61</v>
      </c>
      <c r="D1134" s="193" t="s">
        <v>62</v>
      </c>
      <c r="E1134" s="194" t="s">
        <v>27</v>
      </c>
    </row>
    <row r="1135" spans="1:5">
      <c r="A1135" s="192">
        <v>4800093170</v>
      </c>
      <c r="B1135" s="193" t="s">
        <v>977</v>
      </c>
      <c r="C1135" s="193" t="s">
        <v>163</v>
      </c>
      <c r="D1135" s="193" t="s">
        <v>62</v>
      </c>
      <c r="E1135" s="194" t="s">
        <v>27</v>
      </c>
    </row>
    <row r="1136" spans="1:5">
      <c r="A1136" s="192">
        <v>4800093594</v>
      </c>
      <c r="B1136" s="193" t="s">
        <v>1042</v>
      </c>
      <c r="C1136" s="193" t="s">
        <v>215</v>
      </c>
      <c r="D1136" s="193" t="s">
        <v>216</v>
      </c>
      <c r="E1136" s="194" t="s">
        <v>10</v>
      </c>
    </row>
    <row r="1137" spans="1:5">
      <c r="A1137" s="192">
        <v>4800093639</v>
      </c>
      <c r="B1137" s="193" t="s">
        <v>1043</v>
      </c>
      <c r="C1137" s="193" t="s">
        <v>57</v>
      </c>
      <c r="D1137" s="193" t="s">
        <v>57</v>
      </c>
      <c r="E1137" s="194" t="s">
        <v>33</v>
      </c>
    </row>
    <row r="1138" spans="1:5">
      <c r="A1138" s="192">
        <v>4800093641</v>
      </c>
      <c r="B1138" s="193" t="s">
        <v>1044</v>
      </c>
      <c r="C1138" s="193" t="s">
        <v>57</v>
      </c>
      <c r="D1138" s="193" t="s">
        <v>57</v>
      </c>
      <c r="E1138" s="194" t="s">
        <v>33</v>
      </c>
    </row>
    <row r="1139" spans="1:5">
      <c r="A1139" s="192">
        <v>4800093677</v>
      </c>
      <c r="B1139" s="193" t="s">
        <v>746</v>
      </c>
      <c r="C1139" s="193" t="s">
        <v>57</v>
      </c>
      <c r="D1139" s="193" t="s">
        <v>57</v>
      </c>
      <c r="E1139" s="194" t="s">
        <v>33</v>
      </c>
    </row>
    <row r="1140" spans="1:5">
      <c r="A1140" s="192">
        <v>4800093684</v>
      </c>
      <c r="B1140" s="193" t="s">
        <v>1045</v>
      </c>
      <c r="C1140" s="193" t="s">
        <v>9</v>
      </c>
      <c r="D1140" s="193" t="s">
        <v>9</v>
      </c>
      <c r="E1140" s="194" t="s">
        <v>10</v>
      </c>
    </row>
    <row r="1141" spans="1:5">
      <c r="A1141" s="192">
        <v>4800093719</v>
      </c>
      <c r="B1141" s="193"/>
      <c r="C1141" s="193" t="s">
        <v>82</v>
      </c>
      <c r="D1141" s="193" t="s">
        <v>83</v>
      </c>
      <c r="E1141" s="194" t="s">
        <v>17</v>
      </c>
    </row>
    <row r="1142" spans="1:5">
      <c r="A1142" s="192">
        <v>4800093725</v>
      </c>
      <c r="B1142" s="193" t="s">
        <v>1046</v>
      </c>
      <c r="C1142" s="193" t="s">
        <v>38</v>
      </c>
      <c r="D1142" s="193" t="s">
        <v>22</v>
      </c>
      <c r="E1142" s="194" t="s">
        <v>10</v>
      </c>
    </row>
    <row r="1143" spans="1:5">
      <c r="A1143" s="192">
        <v>4800093726</v>
      </c>
      <c r="B1143" s="193" t="s">
        <v>1047</v>
      </c>
      <c r="C1143" s="193" t="s">
        <v>38</v>
      </c>
      <c r="D1143" s="193" t="s">
        <v>22</v>
      </c>
      <c r="E1143" s="194" t="s">
        <v>10</v>
      </c>
    </row>
    <row r="1144" spans="1:5">
      <c r="A1144" s="192">
        <v>4800093727</v>
      </c>
      <c r="B1144" s="193" t="s">
        <v>1048</v>
      </c>
      <c r="C1144" s="193" t="s">
        <v>38</v>
      </c>
      <c r="D1144" s="193" t="s">
        <v>22</v>
      </c>
      <c r="E1144" s="194" t="s">
        <v>10</v>
      </c>
    </row>
    <row r="1145" spans="1:5">
      <c r="A1145" s="192">
        <v>4800093728</v>
      </c>
      <c r="B1145" s="193" t="s">
        <v>999</v>
      </c>
      <c r="C1145" s="193" t="s">
        <v>42</v>
      </c>
      <c r="D1145" s="193" t="s">
        <v>42</v>
      </c>
      <c r="E1145" s="194" t="s">
        <v>43</v>
      </c>
    </row>
    <row r="1146" spans="1:5">
      <c r="A1146" s="192">
        <v>4800093729</v>
      </c>
      <c r="B1146" s="193" t="s">
        <v>1049</v>
      </c>
      <c r="C1146" s="193" t="s">
        <v>38</v>
      </c>
      <c r="D1146" s="193" t="s">
        <v>22</v>
      </c>
      <c r="E1146" s="194" t="s">
        <v>10</v>
      </c>
    </row>
    <row r="1147" spans="1:5">
      <c r="A1147" s="192">
        <v>4800093730</v>
      </c>
      <c r="B1147" s="193" t="s">
        <v>1050</v>
      </c>
      <c r="C1147" s="193" t="s">
        <v>38</v>
      </c>
      <c r="D1147" s="193" t="s">
        <v>22</v>
      </c>
      <c r="E1147" s="194" t="s">
        <v>10</v>
      </c>
    </row>
    <row r="1148" spans="1:5">
      <c r="A1148" s="192">
        <v>4800093731</v>
      </c>
      <c r="B1148" s="193" t="s">
        <v>1051</v>
      </c>
      <c r="C1148" s="193" t="s">
        <v>38</v>
      </c>
      <c r="D1148" s="193" t="s">
        <v>22</v>
      </c>
      <c r="E1148" s="194" t="s">
        <v>10</v>
      </c>
    </row>
    <row r="1149" spans="1:5">
      <c r="A1149" s="192">
        <v>4800093732</v>
      </c>
      <c r="B1149" s="193" t="s">
        <v>1052</v>
      </c>
      <c r="C1149" s="193" t="s">
        <v>38</v>
      </c>
      <c r="D1149" s="193" t="s">
        <v>22</v>
      </c>
      <c r="E1149" s="194" t="s">
        <v>10</v>
      </c>
    </row>
    <row r="1150" spans="1:5">
      <c r="A1150" s="192">
        <v>4800093733</v>
      </c>
      <c r="B1150" s="193" t="s">
        <v>1053</v>
      </c>
      <c r="C1150" s="193" t="s">
        <v>38</v>
      </c>
      <c r="D1150" s="193" t="s">
        <v>22</v>
      </c>
      <c r="E1150" s="194" t="s">
        <v>10</v>
      </c>
    </row>
    <row r="1151" spans="1:5">
      <c r="A1151" s="192">
        <v>4800093734</v>
      </c>
      <c r="B1151" s="193" t="s">
        <v>1054</v>
      </c>
      <c r="C1151" s="193" t="s">
        <v>38</v>
      </c>
      <c r="D1151" s="193" t="s">
        <v>22</v>
      </c>
      <c r="E1151" s="194" t="s">
        <v>10</v>
      </c>
    </row>
    <row r="1152" spans="1:5">
      <c r="A1152" s="192">
        <v>4800093767</v>
      </c>
      <c r="B1152" s="193" t="s">
        <v>909</v>
      </c>
      <c r="C1152" s="193" t="s">
        <v>163</v>
      </c>
      <c r="D1152" s="193" t="s">
        <v>62</v>
      </c>
      <c r="E1152" s="194" t="s">
        <v>27</v>
      </c>
    </row>
    <row r="1153" spans="1:5">
      <c r="A1153" s="192">
        <v>4800093779</v>
      </c>
      <c r="B1153" s="193" t="s">
        <v>1055</v>
      </c>
      <c r="C1153" s="193" t="s">
        <v>57</v>
      </c>
      <c r="D1153" s="193" t="s">
        <v>57</v>
      </c>
      <c r="E1153" s="194" t="s">
        <v>33</v>
      </c>
    </row>
    <row r="1154" spans="1:5">
      <c r="A1154" s="192">
        <v>4800093780</v>
      </c>
      <c r="B1154" s="193" t="s">
        <v>1056</v>
      </c>
      <c r="C1154" s="193" t="s">
        <v>57</v>
      </c>
      <c r="D1154" s="193" t="s">
        <v>57</v>
      </c>
      <c r="E1154" s="194" t="s">
        <v>33</v>
      </c>
    </row>
    <row r="1155" spans="1:5">
      <c r="A1155" s="192">
        <v>4800093783</v>
      </c>
      <c r="B1155" s="193" t="s">
        <v>1057</v>
      </c>
      <c r="C1155" s="193" t="s">
        <v>104</v>
      </c>
      <c r="D1155" s="193" t="s">
        <v>22</v>
      </c>
      <c r="E1155" s="194" t="s">
        <v>10</v>
      </c>
    </row>
    <row r="1156" spans="1:5">
      <c r="A1156" s="192">
        <v>4800093784</v>
      </c>
      <c r="B1156" s="193" t="s">
        <v>1058</v>
      </c>
      <c r="C1156" s="193" t="s">
        <v>104</v>
      </c>
      <c r="D1156" s="193" t="s">
        <v>22</v>
      </c>
      <c r="E1156" s="194" t="s">
        <v>10</v>
      </c>
    </row>
    <row r="1157" spans="1:5">
      <c r="A1157" s="192">
        <v>4800093793</v>
      </c>
      <c r="B1157" s="193" t="s">
        <v>1059</v>
      </c>
      <c r="C1157" s="193" t="s">
        <v>38</v>
      </c>
      <c r="D1157" s="193" t="s">
        <v>22</v>
      </c>
      <c r="E1157" s="194" t="s">
        <v>10</v>
      </c>
    </row>
    <row r="1158" spans="1:5">
      <c r="A1158" s="192">
        <v>4800093821</v>
      </c>
      <c r="B1158" s="193" t="s">
        <v>1060</v>
      </c>
      <c r="C1158" s="193" t="s">
        <v>38</v>
      </c>
      <c r="D1158" s="193" t="s">
        <v>22</v>
      </c>
      <c r="E1158" s="194" t="s">
        <v>10</v>
      </c>
    </row>
    <row r="1159" spans="1:5">
      <c r="A1159" s="192">
        <v>4800093832</v>
      </c>
      <c r="B1159" s="193" t="s">
        <v>908</v>
      </c>
      <c r="C1159" s="193" t="s">
        <v>163</v>
      </c>
      <c r="D1159" s="193" t="s">
        <v>62</v>
      </c>
      <c r="E1159" s="194" t="s">
        <v>27</v>
      </c>
    </row>
    <row r="1160" spans="1:5">
      <c r="A1160" s="192">
        <v>4800093854</v>
      </c>
      <c r="B1160" s="193" t="s">
        <v>909</v>
      </c>
      <c r="C1160" s="193" t="s">
        <v>163</v>
      </c>
      <c r="D1160" s="193" t="s">
        <v>62</v>
      </c>
      <c r="E1160" s="194" t="s">
        <v>27</v>
      </c>
    </row>
    <row r="1161" spans="1:5">
      <c r="A1161" s="192">
        <v>4800093863</v>
      </c>
      <c r="B1161" s="193" t="s">
        <v>910</v>
      </c>
      <c r="C1161" s="193" t="s">
        <v>163</v>
      </c>
      <c r="D1161" s="193" t="s">
        <v>62</v>
      </c>
      <c r="E1161" s="194" t="s">
        <v>27</v>
      </c>
    </row>
    <row r="1162" spans="1:5">
      <c r="A1162" s="192">
        <v>4800093870</v>
      </c>
      <c r="B1162" s="193" t="s">
        <v>909</v>
      </c>
      <c r="C1162" s="193" t="s">
        <v>163</v>
      </c>
      <c r="D1162" s="193" t="s">
        <v>62</v>
      </c>
      <c r="E1162" s="194" t="s">
        <v>27</v>
      </c>
    </row>
    <row r="1163" spans="1:5">
      <c r="A1163" s="192">
        <v>4800093874</v>
      </c>
      <c r="B1163" s="193" t="s">
        <v>909</v>
      </c>
      <c r="C1163" s="193" t="s">
        <v>163</v>
      </c>
      <c r="D1163" s="193" t="s">
        <v>62</v>
      </c>
      <c r="E1163" s="194" t="s">
        <v>27</v>
      </c>
    </row>
    <row r="1164" spans="1:5">
      <c r="A1164" s="192">
        <v>4800093876</v>
      </c>
      <c r="B1164" s="193" t="s">
        <v>1061</v>
      </c>
      <c r="C1164" s="193" t="s">
        <v>104</v>
      </c>
      <c r="D1164" s="193" t="s">
        <v>22</v>
      </c>
      <c r="E1164" s="194" t="s">
        <v>10</v>
      </c>
    </row>
    <row r="1165" spans="1:5">
      <c r="A1165" s="192">
        <v>4800093879</v>
      </c>
      <c r="B1165" s="193" t="s">
        <v>977</v>
      </c>
      <c r="C1165" s="193" t="s">
        <v>163</v>
      </c>
      <c r="D1165" s="193" t="s">
        <v>62</v>
      </c>
      <c r="E1165" s="194" t="s">
        <v>27</v>
      </c>
    </row>
    <row r="1166" spans="1:5">
      <c r="A1166" s="192">
        <v>4800093884</v>
      </c>
      <c r="B1166" s="193" t="s">
        <v>910</v>
      </c>
      <c r="C1166" s="193" t="s">
        <v>163</v>
      </c>
      <c r="D1166" s="193" t="s">
        <v>62</v>
      </c>
      <c r="E1166" s="194" t="s">
        <v>27</v>
      </c>
    </row>
    <row r="1167" spans="1:5">
      <c r="A1167" s="192">
        <v>4800093887</v>
      </c>
      <c r="B1167" s="193" t="s">
        <v>977</v>
      </c>
      <c r="C1167" s="193" t="s">
        <v>163</v>
      </c>
      <c r="D1167" s="193" t="s">
        <v>62</v>
      </c>
      <c r="E1167" s="194" t="s">
        <v>27</v>
      </c>
    </row>
    <row r="1168" spans="1:5">
      <c r="A1168" s="192">
        <v>4800093894</v>
      </c>
      <c r="B1168" s="193" t="s">
        <v>977</v>
      </c>
      <c r="C1168" s="193" t="s">
        <v>163</v>
      </c>
      <c r="D1168" s="193" t="s">
        <v>62</v>
      </c>
      <c r="E1168" s="194" t="s">
        <v>27</v>
      </c>
    </row>
    <row r="1169" spans="1:5">
      <c r="A1169" s="192">
        <v>4800093904</v>
      </c>
      <c r="B1169" s="193" t="s">
        <v>1062</v>
      </c>
      <c r="C1169" s="193" t="s">
        <v>45</v>
      </c>
      <c r="D1169" s="193" t="s">
        <v>22</v>
      </c>
      <c r="E1169" s="194" t="s">
        <v>10</v>
      </c>
    </row>
    <row r="1170" spans="1:5">
      <c r="A1170" s="192">
        <v>4800093936</v>
      </c>
      <c r="B1170" s="193" t="s">
        <v>1063</v>
      </c>
      <c r="C1170" s="193" t="s">
        <v>76</v>
      </c>
      <c r="D1170" s="193" t="s">
        <v>77</v>
      </c>
      <c r="E1170" s="194" t="s">
        <v>10</v>
      </c>
    </row>
    <row r="1171" spans="1:5">
      <c r="A1171" s="192">
        <v>4800093971</v>
      </c>
      <c r="B1171" s="193" t="s">
        <v>164</v>
      </c>
      <c r="C1171" s="193" t="s">
        <v>198</v>
      </c>
      <c r="D1171" s="193" t="s">
        <v>109</v>
      </c>
      <c r="E1171" s="194" t="s">
        <v>10</v>
      </c>
    </row>
    <row r="1172" spans="1:5">
      <c r="A1172" s="192">
        <v>4800093972</v>
      </c>
      <c r="B1172" s="193" t="s">
        <v>1064</v>
      </c>
      <c r="C1172" s="193" t="s">
        <v>45</v>
      </c>
      <c r="D1172" s="193" t="s">
        <v>22</v>
      </c>
      <c r="E1172" s="194" t="s">
        <v>10</v>
      </c>
    </row>
    <row r="1173" spans="1:5">
      <c r="A1173" s="192">
        <v>4800094057</v>
      </c>
      <c r="B1173" s="193" t="s">
        <v>1065</v>
      </c>
      <c r="C1173" s="193" t="s">
        <v>61</v>
      </c>
      <c r="D1173" s="193" t="s">
        <v>62</v>
      </c>
      <c r="E1173" s="194" t="s">
        <v>27</v>
      </c>
    </row>
    <row r="1174" spans="1:5">
      <c r="A1174" s="192">
        <v>4800094187</v>
      </c>
      <c r="B1174" s="193" t="s">
        <v>1066</v>
      </c>
      <c r="C1174" s="193" t="s">
        <v>35</v>
      </c>
      <c r="D1174" s="193" t="s">
        <v>36</v>
      </c>
      <c r="E1174" s="194" t="s">
        <v>27</v>
      </c>
    </row>
    <row r="1175" spans="1:5">
      <c r="A1175" s="192">
        <v>4800094241</v>
      </c>
      <c r="B1175" s="193" t="s">
        <v>1067</v>
      </c>
      <c r="C1175" s="193" t="s">
        <v>158</v>
      </c>
      <c r="D1175" s="193" t="s">
        <v>65</v>
      </c>
      <c r="E1175" s="194" t="s">
        <v>27</v>
      </c>
    </row>
    <row r="1176" spans="1:5">
      <c r="A1176" s="192">
        <v>4800094242</v>
      </c>
      <c r="B1176" s="193" t="s">
        <v>1068</v>
      </c>
      <c r="C1176" s="193" t="s">
        <v>38</v>
      </c>
      <c r="D1176" s="193" t="s">
        <v>22</v>
      </c>
      <c r="E1176" s="194" t="s">
        <v>10</v>
      </c>
    </row>
    <row r="1177" spans="1:5">
      <c r="A1177" s="192">
        <v>4800094355</v>
      </c>
      <c r="B1177" s="193" t="s">
        <v>1069</v>
      </c>
      <c r="C1177" s="193" t="s">
        <v>38</v>
      </c>
      <c r="D1177" s="193" t="s">
        <v>22</v>
      </c>
      <c r="E1177" s="194" t="s">
        <v>10</v>
      </c>
    </row>
    <row r="1178" spans="1:5">
      <c r="A1178" s="192">
        <v>4800094356</v>
      </c>
      <c r="B1178" s="193" t="s">
        <v>909</v>
      </c>
      <c r="C1178" s="193" t="s">
        <v>163</v>
      </c>
      <c r="D1178" s="193" t="s">
        <v>62</v>
      </c>
      <c r="E1178" s="194" t="s">
        <v>27</v>
      </c>
    </row>
    <row r="1179" spans="1:5">
      <c r="A1179" s="192">
        <v>4800094360</v>
      </c>
      <c r="B1179" s="193" t="s">
        <v>977</v>
      </c>
      <c r="C1179" s="193" t="s">
        <v>163</v>
      </c>
      <c r="D1179" s="193" t="s">
        <v>62</v>
      </c>
      <c r="E1179" s="194" t="s">
        <v>27</v>
      </c>
    </row>
    <row r="1180" spans="1:5">
      <c r="A1180" s="192">
        <v>4800094369</v>
      </c>
      <c r="B1180" s="193" t="s">
        <v>1070</v>
      </c>
      <c r="C1180" s="193" t="s">
        <v>61</v>
      </c>
      <c r="D1180" s="193" t="s">
        <v>62</v>
      </c>
      <c r="E1180" s="194" t="s">
        <v>27</v>
      </c>
    </row>
    <row r="1181" spans="1:5">
      <c r="A1181" s="192">
        <v>4800094384</v>
      </c>
      <c r="B1181" s="193" t="s">
        <v>1071</v>
      </c>
      <c r="C1181" s="193" t="s">
        <v>104</v>
      </c>
      <c r="D1181" s="193" t="s">
        <v>22</v>
      </c>
      <c r="E1181" s="194" t="s">
        <v>10</v>
      </c>
    </row>
    <row r="1182" spans="1:5">
      <c r="A1182" s="192">
        <v>4800094510</v>
      </c>
      <c r="B1182" s="193" t="s">
        <v>1072</v>
      </c>
      <c r="C1182" s="193" t="s">
        <v>104</v>
      </c>
      <c r="D1182" s="193" t="s">
        <v>22</v>
      </c>
      <c r="E1182" s="194" t="s">
        <v>10</v>
      </c>
    </row>
    <row r="1183" spans="1:5">
      <c r="A1183" s="192">
        <v>4800094545</v>
      </c>
      <c r="B1183" s="193" t="s">
        <v>1073</v>
      </c>
      <c r="C1183" s="193" t="s">
        <v>104</v>
      </c>
      <c r="D1183" s="193" t="s">
        <v>22</v>
      </c>
      <c r="E1183" s="194" t="s">
        <v>10</v>
      </c>
    </row>
    <row r="1184" spans="1:5">
      <c r="A1184" s="192">
        <v>4800094548</v>
      </c>
      <c r="B1184" s="193" t="s">
        <v>1074</v>
      </c>
      <c r="C1184" s="193" t="s">
        <v>104</v>
      </c>
      <c r="D1184" s="193" t="s">
        <v>22</v>
      </c>
      <c r="E1184" s="194" t="s">
        <v>10</v>
      </c>
    </row>
    <row r="1185" spans="1:5">
      <c r="A1185" s="192">
        <v>4800094555</v>
      </c>
      <c r="B1185" s="193" t="s">
        <v>1075</v>
      </c>
      <c r="C1185" s="193" t="s">
        <v>104</v>
      </c>
      <c r="D1185" s="193" t="s">
        <v>22</v>
      </c>
      <c r="E1185" s="194" t="s">
        <v>10</v>
      </c>
    </row>
    <row r="1186" spans="1:5">
      <c r="A1186" s="192">
        <v>4800094557</v>
      </c>
      <c r="B1186" s="193" t="s">
        <v>1076</v>
      </c>
      <c r="C1186" s="193" t="s">
        <v>104</v>
      </c>
      <c r="D1186" s="193" t="s">
        <v>22</v>
      </c>
      <c r="E1186" s="194" t="s">
        <v>10</v>
      </c>
    </row>
    <row r="1187" spans="1:5">
      <c r="A1187" s="192">
        <v>4800094561</v>
      </c>
      <c r="B1187" s="193" t="s">
        <v>1077</v>
      </c>
      <c r="C1187" s="193" t="s">
        <v>104</v>
      </c>
      <c r="D1187" s="193" t="s">
        <v>22</v>
      </c>
      <c r="E1187" s="194" t="s">
        <v>10</v>
      </c>
    </row>
    <row r="1188" spans="1:5">
      <c r="A1188" s="192">
        <v>4800094566</v>
      </c>
      <c r="B1188" s="193" t="s">
        <v>1078</v>
      </c>
      <c r="C1188" s="193" t="s">
        <v>104</v>
      </c>
      <c r="D1188" s="193" t="s">
        <v>22</v>
      </c>
      <c r="E1188" s="194" t="s">
        <v>10</v>
      </c>
    </row>
    <row r="1189" spans="1:5">
      <c r="A1189" s="192">
        <v>4800094574</v>
      </c>
      <c r="B1189" s="193" t="s">
        <v>1079</v>
      </c>
      <c r="C1189" s="193" t="s">
        <v>104</v>
      </c>
      <c r="D1189" s="193" t="s">
        <v>22</v>
      </c>
      <c r="E1189" s="194" t="s">
        <v>10</v>
      </c>
    </row>
    <row r="1190" spans="1:5">
      <c r="A1190" s="192">
        <v>4800094577</v>
      </c>
      <c r="B1190" s="193" t="s">
        <v>1080</v>
      </c>
      <c r="C1190" s="193" t="s">
        <v>104</v>
      </c>
      <c r="D1190" s="193" t="s">
        <v>22</v>
      </c>
      <c r="E1190" s="194" t="s">
        <v>10</v>
      </c>
    </row>
    <row r="1191" spans="1:5">
      <c r="A1191" s="192">
        <v>4800094581</v>
      </c>
      <c r="B1191" s="193" t="s">
        <v>1081</v>
      </c>
      <c r="C1191" s="193" t="s">
        <v>104</v>
      </c>
      <c r="D1191" s="193" t="s">
        <v>22</v>
      </c>
      <c r="E1191" s="194" t="s">
        <v>10</v>
      </c>
    </row>
    <row r="1192" spans="1:5">
      <c r="A1192" s="192">
        <v>4800094605</v>
      </c>
      <c r="B1192" s="193" t="s">
        <v>1082</v>
      </c>
      <c r="C1192" s="193" t="s">
        <v>104</v>
      </c>
      <c r="D1192" s="193" t="s">
        <v>22</v>
      </c>
      <c r="E1192" s="194" t="s">
        <v>10</v>
      </c>
    </row>
    <row r="1193" spans="1:5">
      <c r="A1193" s="192">
        <v>4800094693</v>
      </c>
      <c r="B1193" s="193" t="s">
        <v>682</v>
      </c>
      <c r="C1193" s="193" t="s">
        <v>35</v>
      </c>
      <c r="D1193" s="193" t="s">
        <v>36</v>
      </c>
      <c r="E1193" s="194" t="s">
        <v>27</v>
      </c>
    </row>
    <row r="1194" spans="1:5">
      <c r="A1194" s="192">
        <v>4800094742</v>
      </c>
      <c r="B1194" s="193" t="s">
        <v>1083</v>
      </c>
      <c r="C1194" s="193" t="s">
        <v>95</v>
      </c>
      <c r="D1194" s="193" t="s">
        <v>95</v>
      </c>
      <c r="E1194" s="194" t="s">
        <v>43</v>
      </c>
    </row>
    <row r="1195" spans="1:5">
      <c r="A1195" s="192">
        <v>4800094749</v>
      </c>
      <c r="B1195" s="193" t="s">
        <v>1083</v>
      </c>
      <c r="C1195" s="193" t="s">
        <v>115</v>
      </c>
      <c r="D1195" s="193" t="s">
        <v>73</v>
      </c>
      <c r="E1195" s="194" t="s">
        <v>43</v>
      </c>
    </row>
    <row r="1196" spans="1:5">
      <c r="A1196" s="192">
        <v>4800094817</v>
      </c>
      <c r="B1196" s="193" t="s">
        <v>1084</v>
      </c>
      <c r="C1196" s="193" t="s">
        <v>38</v>
      </c>
      <c r="D1196" s="193" t="s">
        <v>22</v>
      </c>
      <c r="E1196" s="194" t="s">
        <v>10</v>
      </c>
    </row>
    <row r="1197" spans="1:5">
      <c r="A1197" s="192">
        <v>4800095015</v>
      </c>
      <c r="B1197" s="193" t="s">
        <v>689</v>
      </c>
      <c r="C1197" s="193" t="s">
        <v>72</v>
      </c>
      <c r="D1197" s="193" t="s">
        <v>73</v>
      </c>
      <c r="E1197" s="194" t="s">
        <v>43</v>
      </c>
    </row>
    <row r="1198" spans="1:5">
      <c r="A1198" s="192">
        <v>4800095092</v>
      </c>
      <c r="B1198" s="193" t="s">
        <v>130</v>
      </c>
      <c r="C1198" s="193" t="s">
        <v>21</v>
      </c>
      <c r="D1198" s="193" t="s">
        <v>22</v>
      </c>
      <c r="E1198" s="194" t="s">
        <v>10</v>
      </c>
    </row>
    <row r="1199" spans="1:5">
      <c r="A1199" s="192">
        <v>4800095101</v>
      </c>
      <c r="B1199" s="193" t="s">
        <v>1085</v>
      </c>
      <c r="C1199" s="193" t="s">
        <v>104</v>
      </c>
      <c r="D1199" s="193" t="s">
        <v>22</v>
      </c>
      <c r="E1199" s="194" t="s">
        <v>10</v>
      </c>
    </row>
    <row r="1200" spans="1:5">
      <c r="A1200" s="192">
        <v>4800095102</v>
      </c>
      <c r="B1200" s="193" t="s">
        <v>1086</v>
      </c>
      <c r="C1200" s="193" t="s">
        <v>104</v>
      </c>
      <c r="D1200" s="193" t="s">
        <v>22</v>
      </c>
      <c r="E1200" s="194" t="s">
        <v>10</v>
      </c>
    </row>
    <row r="1201" spans="1:5">
      <c r="A1201" s="192">
        <v>4800095103</v>
      </c>
      <c r="B1201" s="193" t="s">
        <v>1087</v>
      </c>
      <c r="C1201" s="193" t="s">
        <v>104</v>
      </c>
      <c r="D1201" s="193" t="s">
        <v>22</v>
      </c>
      <c r="E1201" s="194" t="s">
        <v>10</v>
      </c>
    </row>
    <row r="1202" spans="1:5">
      <c r="A1202" s="192">
        <v>4800095105</v>
      </c>
      <c r="B1202" s="193" t="s">
        <v>1088</v>
      </c>
      <c r="C1202" s="193" t="s">
        <v>45</v>
      </c>
      <c r="D1202" s="193" t="s">
        <v>22</v>
      </c>
      <c r="E1202" s="194" t="s">
        <v>10</v>
      </c>
    </row>
    <row r="1203" spans="1:5">
      <c r="A1203" s="192">
        <v>4800095107</v>
      </c>
      <c r="B1203" s="193" t="s">
        <v>1089</v>
      </c>
      <c r="C1203" s="193" t="s">
        <v>45</v>
      </c>
      <c r="D1203" s="193" t="s">
        <v>22</v>
      </c>
      <c r="E1203" s="194" t="s">
        <v>10</v>
      </c>
    </row>
    <row r="1204" spans="1:5">
      <c r="A1204" s="192">
        <v>4800095108</v>
      </c>
      <c r="B1204" s="193" t="s">
        <v>1090</v>
      </c>
      <c r="C1204" s="193" t="s">
        <v>45</v>
      </c>
      <c r="D1204" s="193" t="s">
        <v>22</v>
      </c>
      <c r="E1204" s="194" t="s">
        <v>10</v>
      </c>
    </row>
    <row r="1205" spans="1:5">
      <c r="A1205" s="192">
        <v>4800095109</v>
      </c>
      <c r="B1205" s="193" t="s">
        <v>1091</v>
      </c>
      <c r="C1205" s="193" t="s">
        <v>45</v>
      </c>
      <c r="D1205" s="193" t="s">
        <v>22</v>
      </c>
      <c r="E1205" s="194" t="s">
        <v>10</v>
      </c>
    </row>
    <row r="1206" spans="1:5">
      <c r="A1206" s="192">
        <v>4800095110</v>
      </c>
      <c r="B1206" s="193" t="s">
        <v>984</v>
      </c>
      <c r="C1206" s="193" t="s">
        <v>45</v>
      </c>
      <c r="D1206" s="193" t="s">
        <v>22</v>
      </c>
      <c r="E1206" s="194" t="s">
        <v>10</v>
      </c>
    </row>
    <row r="1207" spans="1:5">
      <c r="A1207" s="192">
        <v>4800095111</v>
      </c>
      <c r="B1207" s="193" t="s">
        <v>1092</v>
      </c>
      <c r="C1207" s="193" t="s">
        <v>45</v>
      </c>
      <c r="D1207" s="193" t="s">
        <v>22</v>
      </c>
      <c r="E1207" s="194" t="s">
        <v>10</v>
      </c>
    </row>
    <row r="1208" spans="1:5">
      <c r="A1208" s="192">
        <v>4800095113</v>
      </c>
      <c r="B1208" s="193" t="s">
        <v>664</v>
      </c>
      <c r="C1208" s="193" t="s">
        <v>45</v>
      </c>
      <c r="D1208" s="193" t="s">
        <v>22</v>
      </c>
      <c r="E1208" s="194" t="s">
        <v>10</v>
      </c>
    </row>
    <row r="1209" spans="1:5">
      <c r="A1209" s="192">
        <v>4800095114</v>
      </c>
      <c r="B1209" s="193" t="s">
        <v>1093</v>
      </c>
      <c r="C1209" s="193" t="s">
        <v>45</v>
      </c>
      <c r="D1209" s="193" t="s">
        <v>22</v>
      </c>
      <c r="E1209" s="194" t="s">
        <v>10</v>
      </c>
    </row>
    <row r="1210" spans="1:5">
      <c r="A1210" s="192">
        <v>4800095115</v>
      </c>
      <c r="B1210" s="193" t="s">
        <v>1094</v>
      </c>
      <c r="C1210" s="193" t="s">
        <v>45</v>
      </c>
      <c r="D1210" s="193" t="s">
        <v>22</v>
      </c>
      <c r="E1210" s="194" t="s">
        <v>10</v>
      </c>
    </row>
    <row r="1211" spans="1:5">
      <c r="A1211" s="192">
        <v>4800095116</v>
      </c>
      <c r="B1211" s="193" t="s">
        <v>666</v>
      </c>
      <c r="C1211" s="193" t="s">
        <v>45</v>
      </c>
      <c r="D1211" s="193" t="s">
        <v>22</v>
      </c>
      <c r="E1211" s="194" t="s">
        <v>10</v>
      </c>
    </row>
    <row r="1212" spans="1:5">
      <c r="A1212" s="192">
        <v>4800095117</v>
      </c>
      <c r="B1212" s="193" t="s">
        <v>1095</v>
      </c>
      <c r="C1212" s="193" t="s">
        <v>104</v>
      </c>
      <c r="D1212" s="193" t="s">
        <v>22</v>
      </c>
      <c r="E1212" s="194" t="s">
        <v>10</v>
      </c>
    </row>
    <row r="1213" spans="1:5">
      <c r="A1213" s="192">
        <v>4800095119</v>
      </c>
      <c r="B1213" s="193" t="s">
        <v>909</v>
      </c>
      <c r="C1213" s="193" t="s">
        <v>163</v>
      </c>
      <c r="D1213" s="193" t="s">
        <v>62</v>
      </c>
      <c r="E1213" s="194" t="s">
        <v>27</v>
      </c>
    </row>
    <row r="1214" spans="1:5">
      <c r="A1214" s="192">
        <v>4800095120</v>
      </c>
      <c r="B1214" s="193" t="s">
        <v>910</v>
      </c>
      <c r="C1214" s="193" t="s">
        <v>163</v>
      </c>
      <c r="D1214" s="193" t="s">
        <v>62</v>
      </c>
      <c r="E1214" s="194" t="s">
        <v>27</v>
      </c>
    </row>
    <row r="1215" spans="1:5">
      <c r="A1215" s="192">
        <v>4800095150</v>
      </c>
      <c r="B1215" s="193" t="s">
        <v>909</v>
      </c>
      <c r="C1215" s="193" t="s">
        <v>163</v>
      </c>
      <c r="D1215" s="193" t="s">
        <v>62</v>
      </c>
      <c r="E1215" s="194" t="s">
        <v>27</v>
      </c>
    </row>
    <row r="1216" spans="1:5">
      <c r="A1216" s="192">
        <v>4800095170</v>
      </c>
      <c r="B1216" s="193" t="s">
        <v>1096</v>
      </c>
      <c r="C1216" s="193" t="s">
        <v>97</v>
      </c>
      <c r="D1216" s="193" t="s">
        <v>26</v>
      </c>
      <c r="E1216" s="194" t="s">
        <v>27</v>
      </c>
    </row>
    <row r="1217" spans="1:5">
      <c r="A1217" s="192">
        <v>4800095172</v>
      </c>
      <c r="B1217" s="193" t="s">
        <v>597</v>
      </c>
      <c r="C1217" s="193" t="s">
        <v>40</v>
      </c>
      <c r="D1217" s="193" t="s">
        <v>40</v>
      </c>
      <c r="E1217" s="194" t="s">
        <v>10</v>
      </c>
    </row>
    <row r="1218" spans="1:5">
      <c r="A1218" s="192">
        <v>4800095177</v>
      </c>
      <c r="B1218" s="193" t="s">
        <v>910</v>
      </c>
      <c r="C1218" s="193" t="s">
        <v>163</v>
      </c>
      <c r="D1218" s="193" t="s">
        <v>62</v>
      </c>
      <c r="E1218" s="194" t="s">
        <v>27</v>
      </c>
    </row>
    <row r="1219" spans="1:5">
      <c r="A1219" s="192">
        <v>4800095180</v>
      </c>
      <c r="B1219" s="193" t="s">
        <v>746</v>
      </c>
      <c r="C1219" s="193" t="s">
        <v>57</v>
      </c>
      <c r="D1219" s="193" t="s">
        <v>57</v>
      </c>
      <c r="E1219" s="194" t="s">
        <v>33</v>
      </c>
    </row>
    <row r="1220" spans="1:5">
      <c r="A1220" s="192">
        <v>4800095181</v>
      </c>
      <c r="B1220" s="193" t="s">
        <v>1076</v>
      </c>
      <c r="C1220" s="193" t="s">
        <v>104</v>
      </c>
      <c r="D1220" s="193" t="s">
        <v>22</v>
      </c>
      <c r="E1220" s="194" t="s">
        <v>10</v>
      </c>
    </row>
    <row r="1221" spans="1:5">
      <c r="A1221" s="192">
        <v>4800095196</v>
      </c>
      <c r="B1221" s="193" t="s">
        <v>1097</v>
      </c>
      <c r="C1221" s="193" t="s">
        <v>104</v>
      </c>
      <c r="D1221" s="193" t="s">
        <v>22</v>
      </c>
      <c r="E1221" s="194" t="s">
        <v>10</v>
      </c>
    </row>
    <row r="1222" spans="1:5">
      <c r="A1222" s="192">
        <v>4800095238</v>
      </c>
      <c r="B1222" s="193" t="s">
        <v>799</v>
      </c>
      <c r="C1222" s="193" t="s">
        <v>104</v>
      </c>
      <c r="D1222" s="193" t="s">
        <v>22</v>
      </c>
      <c r="E1222" s="194" t="s">
        <v>10</v>
      </c>
    </row>
    <row r="1223" spans="1:5">
      <c r="A1223" s="192">
        <v>4800095240</v>
      </c>
      <c r="B1223" s="193" t="s">
        <v>588</v>
      </c>
      <c r="C1223" s="193" t="s">
        <v>104</v>
      </c>
      <c r="D1223" s="193" t="s">
        <v>22</v>
      </c>
      <c r="E1223" s="194" t="s">
        <v>10</v>
      </c>
    </row>
    <row r="1224" spans="1:5">
      <c r="A1224" s="192">
        <v>4800095274</v>
      </c>
      <c r="B1224" s="193" t="s">
        <v>977</v>
      </c>
      <c r="C1224" s="193" t="s">
        <v>163</v>
      </c>
      <c r="D1224" s="193" t="s">
        <v>62</v>
      </c>
      <c r="E1224" s="194" t="s">
        <v>27</v>
      </c>
    </row>
    <row r="1225" spans="1:5">
      <c r="A1225" s="192">
        <v>4800095293</v>
      </c>
      <c r="B1225" s="193" t="s">
        <v>1098</v>
      </c>
      <c r="C1225" s="193" t="s">
        <v>57</v>
      </c>
      <c r="D1225" s="193" t="s">
        <v>57</v>
      </c>
      <c r="E1225" s="194" t="s">
        <v>33</v>
      </c>
    </row>
    <row r="1226" spans="1:5">
      <c r="A1226" s="192">
        <v>4800095317</v>
      </c>
      <c r="B1226" s="193" t="s">
        <v>1099</v>
      </c>
      <c r="C1226" s="193" t="s">
        <v>61</v>
      </c>
      <c r="D1226" s="193" t="s">
        <v>62</v>
      </c>
      <c r="E1226" s="194" t="s">
        <v>27</v>
      </c>
    </row>
    <row r="1227" spans="1:5">
      <c r="A1227" s="192">
        <v>4800095318</v>
      </c>
      <c r="B1227" s="193" t="s">
        <v>1100</v>
      </c>
      <c r="C1227" s="193" t="s">
        <v>61</v>
      </c>
      <c r="D1227" s="193" t="s">
        <v>62</v>
      </c>
      <c r="E1227" s="194" t="s">
        <v>27</v>
      </c>
    </row>
    <row r="1228" spans="1:5">
      <c r="A1228" s="192">
        <v>4800095321</v>
      </c>
      <c r="B1228" s="193" t="s">
        <v>909</v>
      </c>
      <c r="C1228" s="193" t="s">
        <v>61</v>
      </c>
      <c r="D1228" s="193" t="s">
        <v>62</v>
      </c>
      <c r="E1228" s="194" t="s">
        <v>27</v>
      </c>
    </row>
    <row r="1229" spans="1:5">
      <c r="A1229" s="192">
        <v>4800095324</v>
      </c>
      <c r="B1229" s="193" t="s">
        <v>263</v>
      </c>
      <c r="C1229" s="193" t="s">
        <v>99</v>
      </c>
      <c r="D1229" s="193" t="s">
        <v>48</v>
      </c>
      <c r="E1229" s="194" t="s">
        <v>49</v>
      </c>
    </row>
    <row r="1230" spans="1:5">
      <c r="A1230" s="192">
        <v>4800095328</v>
      </c>
      <c r="B1230" s="193" t="s">
        <v>909</v>
      </c>
      <c r="C1230" s="193" t="s">
        <v>61</v>
      </c>
      <c r="D1230" s="193" t="s">
        <v>62</v>
      </c>
      <c r="E1230" s="194" t="s">
        <v>27</v>
      </c>
    </row>
    <row r="1231" spans="1:5">
      <c r="A1231" s="192">
        <v>4800095330</v>
      </c>
      <c r="B1231" s="193" t="s">
        <v>909</v>
      </c>
      <c r="C1231" s="193" t="s">
        <v>61</v>
      </c>
      <c r="D1231" s="193" t="s">
        <v>62</v>
      </c>
      <c r="E1231" s="194" t="s">
        <v>27</v>
      </c>
    </row>
    <row r="1232" spans="1:5">
      <c r="A1232" s="192">
        <v>4800095364</v>
      </c>
      <c r="B1232" s="193" t="s">
        <v>1101</v>
      </c>
      <c r="C1232" s="193" t="s">
        <v>57</v>
      </c>
      <c r="D1232" s="193" t="s">
        <v>57</v>
      </c>
      <c r="E1232" s="194" t="s">
        <v>33</v>
      </c>
    </row>
    <row r="1233" spans="1:5">
      <c r="A1233" s="192">
        <v>4800095384</v>
      </c>
      <c r="B1233" s="193" t="s">
        <v>712</v>
      </c>
      <c r="C1233" s="193" t="s">
        <v>61</v>
      </c>
      <c r="D1233" s="193" t="s">
        <v>62</v>
      </c>
      <c r="E1233" s="194" t="s">
        <v>27</v>
      </c>
    </row>
    <row r="1234" spans="1:5">
      <c r="A1234" s="192">
        <v>4800095397</v>
      </c>
      <c r="B1234" s="193" t="s">
        <v>1102</v>
      </c>
      <c r="C1234" s="193" t="s">
        <v>45</v>
      </c>
      <c r="D1234" s="193" t="s">
        <v>22</v>
      </c>
      <c r="E1234" s="194" t="s">
        <v>10</v>
      </c>
    </row>
    <row r="1235" spans="1:5">
      <c r="A1235" s="192">
        <v>4800095400</v>
      </c>
      <c r="B1235" s="193" t="s">
        <v>1103</v>
      </c>
      <c r="C1235" s="193" t="s">
        <v>45</v>
      </c>
      <c r="D1235" s="193" t="s">
        <v>22</v>
      </c>
      <c r="E1235" s="194" t="s">
        <v>10</v>
      </c>
    </row>
    <row r="1236" spans="1:5">
      <c r="A1236" s="192">
        <v>4800095402</v>
      </c>
      <c r="B1236" s="193" t="s">
        <v>1104</v>
      </c>
      <c r="C1236" s="193" t="s">
        <v>45</v>
      </c>
      <c r="D1236" s="193" t="s">
        <v>22</v>
      </c>
      <c r="E1236" s="194" t="s">
        <v>10</v>
      </c>
    </row>
    <row r="1237" spans="1:5">
      <c r="A1237" s="192">
        <v>4800095407</v>
      </c>
      <c r="B1237" s="193" t="s">
        <v>1105</v>
      </c>
      <c r="C1237" s="193" t="s">
        <v>45</v>
      </c>
      <c r="D1237" s="193" t="s">
        <v>22</v>
      </c>
      <c r="E1237" s="194" t="s">
        <v>10</v>
      </c>
    </row>
    <row r="1238" spans="1:5">
      <c r="A1238" s="192">
        <v>4800095412</v>
      </c>
      <c r="B1238" s="193" t="s">
        <v>1106</v>
      </c>
      <c r="C1238" s="193" t="s">
        <v>45</v>
      </c>
      <c r="D1238" s="193" t="s">
        <v>22</v>
      </c>
      <c r="E1238" s="194" t="s">
        <v>10</v>
      </c>
    </row>
    <row r="1239" spans="1:5">
      <c r="A1239" s="192">
        <v>4800095438</v>
      </c>
      <c r="B1239" s="193" t="s">
        <v>1107</v>
      </c>
      <c r="C1239" s="193" t="s">
        <v>45</v>
      </c>
      <c r="D1239" s="193" t="s">
        <v>22</v>
      </c>
      <c r="E1239" s="194" t="s">
        <v>10</v>
      </c>
    </row>
    <row r="1240" spans="1:5">
      <c r="A1240" s="192">
        <v>4800095444</v>
      </c>
      <c r="B1240" s="193" t="s">
        <v>1108</v>
      </c>
      <c r="C1240" s="193" t="s">
        <v>45</v>
      </c>
      <c r="D1240" s="193" t="s">
        <v>22</v>
      </c>
      <c r="E1240" s="194" t="s">
        <v>10</v>
      </c>
    </row>
    <row r="1241" spans="1:5">
      <c r="A1241" s="192">
        <v>4800095450</v>
      </c>
      <c r="B1241" s="193" t="s">
        <v>1109</v>
      </c>
      <c r="C1241" s="193" t="s">
        <v>45</v>
      </c>
      <c r="D1241" s="193" t="s">
        <v>22</v>
      </c>
      <c r="E1241" s="194" t="s">
        <v>10</v>
      </c>
    </row>
    <row r="1242" spans="1:5">
      <c r="A1242" s="192">
        <v>4800095452</v>
      </c>
      <c r="B1242" s="193" t="s">
        <v>1110</v>
      </c>
      <c r="C1242" s="193" t="s">
        <v>45</v>
      </c>
      <c r="D1242" s="193" t="s">
        <v>22</v>
      </c>
      <c r="E1242" s="194" t="s">
        <v>10</v>
      </c>
    </row>
    <row r="1243" spans="1:5">
      <c r="A1243" s="192">
        <v>4800095454</v>
      </c>
      <c r="B1243" s="193" t="s">
        <v>1111</v>
      </c>
      <c r="C1243" s="193" t="s">
        <v>45</v>
      </c>
      <c r="D1243" s="193" t="s">
        <v>22</v>
      </c>
      <c r="E1243" s="194" t="s">
        <v>10</v>
      </c>
    </row>
    <row r="1244" spans="1:5">
      <c r="A1244" s="192">
        <v>4800095481</v>
      </c>
      <c r="B1244" s="193" t="s">
        <v>1112</v>
      </c>
      <c r="C1244" s="193" t="s">
        <v>163</v>
      </c>
      <c r="D1244" s="193" t="s">
        <v>62</v>
      </c>
      <c r="E1244" s="194" t="s">
        <v>27</v>
      </c>
    </row>
    <row r="1245" spans="1:5">
      <c r="A1245" s="192">
        <v>4800095483</v>
      </c>
      <c r="B1245" s="193" t="s">
        <v>1112</v>
      </c>
      <c r="C1245" s="193" t="s">
        <v>163</v>
      </c>
      <c r="D1245" s="193" t="s">
        <v>62</v>
      </c>
      <c r="E1245" s="194" t="s">
        <v>27</v>
      </c>
    </row>
    <row r="1246" spans="1:5">
      <c r="A1246" s="192">
        <v>4800095495</v>
      </c>
      <c r="B1246" s="193" t="s">
        <v>1113</v>
      </c>
      <c r="C1246" s="193" t="s">
        <v>61</v>
      </c>
      <c r="D1246" s="193" t="s">
        <v>62</v>
      </c>
      <c r="E1246" s="194" t="s">
        <v>27</v>
      </c>
    </row>
    <row r="1247" spans="1:5">
      <c r="A1247" s="192">
        <v>4800095499</v>
      </c>
      <c r="B1247" s="193" t="s">
        <v>1114</v>
      </c>
      <c r="C1247" s="193" t="s">
        <v>45</v>
      </c>
      <c r="D1247" s="193" t="s">
        <v>22</v>
      </c>
      <c r="E1247" s="194" t="s">
        <v>10</v>
      </c>
    </row>
    <row r="1248" spans="1:5">
      <c r="A1248" s="192">
        <v>4800095500</v>
      </c>
      <c r="B1248" s="193" t="s">
        <v>1115</v>
      </c>
      <c r="C1248" s="193" t="s">
        <v>45</v>
      </c>
      <c r="D1248" s="193" t="s">
        <v>22</v>
      </c>
      <c r="E1248" s="194" t="s">
        <v>10</v>
      </c>
    </row>
    <row r="1249" spans="1:5">
      <c r="A1249" s="192">
        <v>4800095501</v>
      </c>
      <c r="B1249" s="193" t="s">
        <v>1116</v>
      </c>
      <c r="C1249" s="193" t="s">
        <v>38</v>
      </c>
      <c r="D1249" s="193" t="s">
        <v>22</v>
      </c>
      <c r="E1249" s="194" t="s">
        <v>10</v>
      </c>
    </row>
    <row r="1250" spans="1:5">
      <c r="A1250" s="192">
        <v>4800095505</v>
      </c>
      <c r="B1250" s="193" t="s">
        <v>852</v>
      </c>
      <c r="C1250" s="193" t="s">
        <v>45</v>
      </c>
      <c r="D1250" s="193" t="s">
        <v>22</v>
      </c>
      <c r="E1250" s="194" t="s">
        <v>10</v>
      </c>
    </row>
    <row r="1251" spans="1:5">
      <c r="A1251" s="192">
        <v>4800095506</v>
      </c>
      <c r="B1251" s="193" t="s">
        <v>1117</v>
      </c>
      <c r="C1251" s="193" t="s">
        <v>45</v>
      </c>
      <c r="D1251" s="193" t="s">
        <v>22</v>
      </c>
      <c r="E1251" s="194" t="s">
        <v>10</v>
      </c>
    </row>
    <row r="1252" spans="1:5">
      <c r="A1252" s="192">
        <v>4800095508</v>
      </c>
      <c r="B1252" s="193" t="s">
        <v>1118</v>
      </c>
      <c r="C1252" s="193" t="s">
        <v>445</v>
      </c>
      <c r="D1252" s="193" t="s">
        <v>446</v>
      </c>
      <c r="E1252" s="194" t="s">
        <v>17</v>
      </c>
    </row>
    <row r="1253" spans="1:5">
      <c r="A1253" s="192">
        <v>4800095511</v>
      </c>
      <c r="B1253" s="193" t="s">
        <v>1119</v>
      </c>
      <c r="C1253" s="193" t="s">
        <v>45</v>
      </c>
      <c r="D1253" s="193" t="s">
        <v>22</v>
      </c>
      <c r="E1253" s="194" t="s">
        <v>10</v>
      </c>
    </row>
    <row r="1254" spans="1:5">
      <c r="A1254" s="192">
        <v>4800095512</v>
      </c>
      <c r="B1254" s="193" t="s">
        <v>1120</v>
      </c>
      <c r="C1254" s="193" t="s">
        <v>45</v>
      </c>
      <c r="D1254" s="193" t="s">
        <v>22</v>
      </c>
      <c r="E1254" s="194" t="s">
        <v>10</v>
      </c>
    </row>
    <row r="1255" spans="1:5">
      <c r="A1255" s="192">
        <v>4800095515</v>
      </c>
      <c r="B1255" s="193" t="s">
        <v>1121</v>
      </c>
      <c r="C1255" s="193" t="s">
        <v>45</v>
      </c>
      <c r="D1255" s="193" t="s">
        <v>22</v>
      </c>
      <c r="E1255" s="194" t="s">
        <v>10</v>
      </c>
    </row>
    <row r="1256" spans="1:5">
      <c r="A1256" s="192">
        <v>4800095518</v>
      </c>
      <c r="B1256" s="193" t="s">
        <v>1122</v>
      </c>
      <c r="C1256" s="193" t="s">
        <v>45</v>
      </c>
      <c r="D1256" s="193" t="s">
        <v>22</v>
      </c>
      <c r="E1256" s="194" t="s">
        <v>10</v>
      </c>
    </row>
    <row r="1257" spans="1:5">
      <c r="A1257" s="192">
        <v>4800095519</v>
      </c>
      <c r="B1257" s="193" t="s">
        <v>1123</v>
      </c>
      <c r="C1257" s="193" t="s">
        <v>61</v>
      </c>
      <c r="D1257" s="193" t="s">
        <v>62</v>
      </c>
      <c r="E1257" s="194" t="s">
        <v>27</v>
      </c>
    </row>
    <row r="1258" spans="1:5">
      <c r="A1258" s="192">
        <v>4800095520</v>
      </c>
      <c r="B1258" s="193" t="s">
        <v>1124</v>
      </c>
      <c r="C1258" s="193" t="s">
        <v>45</v>
      </c>
      <c r="D1258" s="193" t="s">
        <v>22</v>
      </c>
      <c r="E1258" s="194" t="s">
        <v>10</v>
      </c>
    </row>
    <row r="1259" spans="1:5">
      <c r="A1259" s="192">
        <v>4800095521</v>
      </c>
      <c r="B1259" s="193" t="s">
        <v>1125</v>
      </c>
      <c r="C1259" s="193" t="s">
        <v>45</v>
      </c>
      <c r="D1259" s="193" t="s">
        <v>22</v>
      </c>
      <c r="E1259" s="194" t="s">
        <v>10</v>
      </c>
    </row>
    <row r="1260" spans="1:5">
      <c r="A1260" s="192">
        <v>4800095522</v>
      </c>
      <c r="B1260" s="193" t="s">
        <v>1126</v>
      </c>
      <c r="C1260" s="193" t="s">
        <v>45</v>
      </c>
      <c r="D1260" s="193" t="s">
        <v>22</v>
      </c>
      <c r="E1260" s="194" t="s">
        <v>10</v>
      </c>
    </row>
    <row r="1261" spans="1:5">
      <c r="A1261" s="192">
        <v>4800095525</v>
      </c>
      <c r="B1261" s="193" t="s">
        <v>1127</v>
      </c>
      <c r="C1261" s="193" t="s">
        <v>45</v>
      </c>
      <c r="D1261" s="193" t="s">
        <v>22</v>
      </c>
      <c r="E1261" s="194" t="s">
        <v>10</v>
      </c>
    </row>
    <row r="1262" spans="1:5">
      <c r="A1262" s="192">
        <v>4800095528</v>
      </c>
      <c r="B1262" s="193" t="s">
        <v>1128</v>
      </c>
      <c r="C1262" s="193" t="s">
        <v>45</v>
      </c>
      <c r="D1262" s="193" t="s">
        <v>22</v>
      </c>
      <c r="E1262" s="194" t="s">
        <v>10</v>
      </c>
    </row>
    <row r="1263" spans="1:5">
      <c r="A1263" s="192">
        <v>4800095529</v>
      </c>
      <c r="B1263" s="193" t="s">
        <v>1129</v>
      </c>
      <c r="C1263" s="193" t="s">
        <v>45</v>
      </c>
      <c r="D1263" s="193" t="s">
        <v>22</v>
      </c>
      <c r="E1263" s="194" t="s">
        <v>10</v>
      </c>
    </row>
    <row r="1264" spans="1:5">
      <c r="A1264" s="192">
        <v>4800095580</v>
      </c>
      <c r="B1264" s="193" t="s">
        <v>1130</v>
      </c>
      <c r="C1264" s="193" t="s">
        <v>117</v>
      </c>
      <c r="D1264" s="193" t="s">
        <v>109</v>
      </c>
      <c r="E1264" s="194" t="s">
        <v>10</v>
      </c>
    </row>
    <row r="1265" spans="1:5">
      <c r="A1265" s="192">
        <v>4800095584</v>
      </c>
      <c r="B1265" s="193" t="s">
        <v>579</v>
      </c>
      <c r="C1265" s="193" t="s">
        <v>104</v>
      </c>
      <c r="D1265" s="193" t="s">
        <v>22</v>
      </c>
      <c r="E1265" s="194" t="s">
        <v>10</v>
      </c>
    </row>
    <row r="1266" spans="1:5">
      <c r="A1266" s="192">
        <v>4800095609</v>
      </c>
      <c r="B1266" s="193" t="s">
        <v>141</v>
      </c>
      <c r="C1266" s="193" t="s">
        <v>61</v>
      </c>
      <c r="D1266" s="193" t="s">
        <v>62</v>
      </c>
      <c r="E1266" s="194" t="s">
        <v>27</v>
      </c>
    </row>
    <row r="1267" spans="1:5">
      <c r="A1267" s="192">
        <v>4800096008</v>
      </c>
      <c r="B1267" s="193" t="s">
        <v>909</v>
      </c>
      <c r="C1267" s="193" t="s">
        <v>61</v>
      </c>
      <c r="D1267" s="193" t="s">
        <v>62</v>
      </c>
      <c r="E1267" s="194" t="s">
        <v>27</v>
      </c>
    </row>
    <row r="1268" spans="1:5">
      <c r="A1268" s="192">
        <v>4800096069</v>
      </c>
      <c r="B1268" s="193" t="s">
        <v>977</v>
      </c>
      <c r="C1268" s="193" t="s">
        <v>163</v>
      </c>
      <c r="D1268" s="193" t="s">
        <v>62</v>
      </c>
      <c r="E1268" s="194" t="s">
        <v>27</v>
      </c>
    </row>
    <row r="1269" spans="1:5">
      <c r="A1269" s="192">
        <v>4800096134</v>
      </c>
      <c r="B1269" s="193" t="s">
        <v>910</v>
      </c>
      <c r="C1269" s="193" t="s">
        <v>163</v>
      </c>
      <c r="D1269" s="193" t="s">
        <v>62</v>
      </c>
      <c r="E1269" s="194" t="s">
        <v>27</v>
      </c>
    </row>
    <row r="1270" spans="1:5">
      <c r="A1270" s="192">
        <v>4800096237</v>
      </c>
      <c r="B1270" s="193" t="s">
        <v>908</v>
      </c>
      <c r="C1270" s="193" t="s">
        <v>163</v>
      </c>
      <c r="D1270" s="193" t="s">
        <v>62</v>
      </c>
      <c r="E1270" s="194" t="s">
        <v>27</v>
      </c>
    </row>
    <row r="1271" spans="1:5">
      <c r="A1271" s="192">
        <v>4800096323</v>
      </c>
      <c r="B1271" s="193" t="s">
        <v>910</v>
      </c>
      <c r="C1271" s="193" t="s">
        <v>163</v>
      </c>
      <c r="D1271" s="193" t="s">
        <v>62</v>
      </c>
      <c r="E1271" s="194" t="s">
        <v>27</v>
      </c>
    </row>
    <row r="1272" spans="1:5">
      <c r="A1272" s="192">
        <v>4800096338</v>
      </c>
      <c r="B1272" s="193" t="s">
        <v>1131</v>
      </c>
      <c r="C1272" s="193" t="s">
        <v>104</v>
      </c>
      <c r="D1272" s="193" t="s">
        <v>22</v>
      </c>
      <c r="E1272" s="194" t="s">
        <v>10</v>
      </c>
    </row>
    <row r="1273" spans="1:5">
      <c r="A1273" s="192">
        <v>4800096405</v>
      </c>
      <c r="B1273" s="193" t="s">
        <v>910</v>
      </c>
      <c r="C1273" s="193" t="s">
        <v>163</v>
      </c>
      <c r="D1273" s="193" t="s">
        <v>62</v>
      </c>
      <c r="E1273" s="194" t="s">
        <v>27</v>
      </c>
    </row>
    <row r="1274" spans="1:5">
      <c r="A1274" s="192">
        <v>4800096525</v>
      </c>
      <c r="B1274" s="193" t="s">
        <v>909</v>
      </c>
      <c r="C1274" s="193" t="s">
        <v>163</v>
      </c>
      <c r="D1274" s="193" t="s">
        <v>62</v>
      </c>
      <c r="E1274" s="194" t="s">
        <v>27</v>
      </c>
    </row>
    <row r="1275" spans="1:5">
      <c r="A1275" s="192">
        <v>4800097100</v>
      </c>
      <c r="B1275" s="193" t="s">
        <v>909</v>
      </c>
      <c r="C1275" s="193" t="s">
        <v>163</v>
      </c>
      <c r="D1275" s="193" t="s">
        <v>62</v>
      </c>
      <c r="E1275" s="194" t="s">
        <v>27</v>
      </c>
    </row>
    <row r="1276" spans="1:5">
      <c r="A1276" s="192">
        <v>4800097101</v>
      </c>
      <c r="B1276" s="193" t="s">
        <v>908</v>
      </c>
      <c r="C1276" s="193" t="s">
        <v>163</v>
      </c>
      <c r="D1276" s="193" t="s">
        <v>62</v>
      </c>
      <c r="E1276" s="194" t="s">
        <v>27</v>
      </c>
    </row>
    <row r="1277" spans="1:5">
      <c r="A1277" s="192">
        <v>4800097103</v>
      </c>
      <c r="B1277" s="193" t="s">
        <v>977</v>
      </c>
      <c r="C1277" s="193" t="s">
        <v>163</v>
      </c>
      <c r="D1277" s="193" t="s">
        <v>62</v>
      </c>
      <c r="E1277" s="194" t="s">
        <v>27</v>
      </c>
    </row>
    <row r="1278" spans="1:5">
      <c r="A1278" s="192">
        <v>4800097104</v>
      </c>
      <c r="B1278" s="193" t="s">
        <v>977</v>
      </c>
      <c r="C1278" s="193" t="s">
        <v>163</v>
      </c>
      <c r="D1278" s="193" t="s">
        <v>62</v>
      </c>
      <c r="E1278" s="194" t="s">
        <v>27</v>
      </c>
    </row>
    <row r="1279" spans="1:5">
      <c r="A1279" s="192">
        <v>4800097105</v>
      </c>
      <c r="B1279" s="193" t="s">
        <v>1132</v>
      </c>
      <c r="C1279" s="193" t="s">
        <v>642</v>
      </c>
      <c r="D1279" s="193" t="s">
        <v>642</v>
      </c>
      <c r="E1279" s="194" t="s">
        <v>27</v>
      </c>
    </row>
    <row r="1280" spans="1:5">
      <c r="A1280" s="192">
        <v>4800097919</v>
      </c>
      <c r="B1280" s="193" t="s">
        <v>1133</v>
      </c>
      <c r="C1280" s="193" t="s">
        <v>108</v>
      </c>
      <c r="D1280" s="193" t="s">
        <v>109</v>
      </c>
      <c r="E1280" s="194" t="s">
        <v>10</v>
      </c>
    </row>
    <row r="1281" spans="1:5">
      <c r="A1281" s="192">
        <v>4800098053</v>
      </c>
      <c r="B1281" s="193" t="s">
        <v>1112</v>
      </c>
      <c r="C1281" s="193" t="s">
        <v>163</v>
      </c>
      <c r="D1281" s="193" t="s">
        <v>62</v>
      </c>
      <c r="E1281" s="194" t="s">
        <v>27</v>
      </c>
    </row>
    <row r="1282" spans="1:5">
      <c r="A1282" s="192">
        <v>4800098085</v>
      </c>
      <c r="B1282" s="193" t="s">
        <v>712</v>
      </c>
      <c r="C1282" s="193" t="s">
        <v>163</v>
      </c>
      <c r="D1282" s="193" t="s">
        <v>62</v>
      </c>
      <c r="E1282" s="194" t="s">
        <v>27</v>
      </c>
    </row>
    <row r="1283" spans="1:5">
      <c r="A1283" s="192">
        <v>4800098425</v>
      </c>
      <c r="B1283" s="193" t="s">
        <v>1112</v>
      </c>
      <c r="C1283" s="193" t="s">
        <v>163</v>
      </c>
      <c r="D1283" s="193" t="s">
        <v>62</v>
      </c>
      <c r="E1283" s="194" t="s">
        <v>27</v>
      </c>
    </row>
    <row r="1284" spans="1:5">
      <c r="A1284" s="192">
        <v>4800098577</v>
      </c>
      <c r="B1284" s="193" t="s">
        <v>909</v>
      </c>
      <c r="C1284" s="193" t="s">
        <v>163</v>
      </c>
      <c r="D1284" s="193" t="s">
        <v>62</v>
      </c>
      <c r="E1284" s="194" t="s">
        <v>27</v>
      </c>
    </row>
    <row r="1285" spans="1:5">
      <c r="A1285" s="192">
        <v>4800098579</v>
      </c>
      <c r="B1285" s="193" t="s">
        <v>1134</v>
      </c>
      <c r="C1285" s="193" t="s">
        <v>61</v>
      </c>
      <c r="D1285" s="193" t="s">
        <v>62</v>
      </c>
      <c r="E1285" s="194" t="s">
        <v>27</v>
      </c>
    </row>
    <row r="1286" spans="1:5">
      <c r="A1286" s="192">
        <v>4800098580</v>
      </c>
      <c r="B1286" s="193" t="s">
        <v>910</v>
      </c>
      <c r="C1286" s="193" t="s">
        <v>163</v>
      </c>
      <c r="D1286" s="193" t="s">
        <v>62</v>
      </c>
      <c r="E1286" s="194" t="s">
        <v>27</v>
      </c>
    </row>
    <row r="1287" spans="1:5">
      <c r="A1287" s="192">
        <v>4800098582</v>
      </c>
      <c r="B1287" s="193" t="s">
        <v>909</v>
      </c>
      <c r="C1287" s="193" t="s">
        <v>163</v>
      </c>
      <c r="D1287" s="193" t="s">
        <v>62</v>
      </c>
      <c r="E1287" s="194" t="s">
        <v>27</v>
      </c>
    </row>
    <row r="1288" spans="1:5">
      <c r="A1288" s="192">
        <v>4800098586</v>
      </c>
      <c r="B1288" s="193" t="s">
        <v>1135</v>
      </c>
      <c r="C1288" s="193" t="s">
        <v>45</v>
      </c>
      <c r="D1288" s="193" t="s">
        <v>22</v>
      </c>
      <c r="E1288" s="194" t="s">
        <v>10</v>
      </c>
    </row>
    <row r="1289" spans="1:5">
      <c r="A1289" s="192">
        <v>4800098921</v>
      </c>
      <c r="B1289" s="193" t="s">
        <v>1136</v>
      </c>
      <c r="C1289" s="193" t="s">
        <v>108</v>
      </c>
      <c r="D1289" s="193" t="s">
        <v>109</v>
      </c>
      <c r="E1289" s="194" t="s">
        <v>10</v>
      </c>
    </row>
    <row r="1290" spans="1:5">
      <c r="A1290" s="192">
        <v>4800098964</v>
      </c>
      <c r="B1290" s="193" t="s">
        <v>1137</v>
      </c>
      <c r="C1290" s="193" t="s">
        <v>108</v>
      </c>
      <c r="D1290" s="193" t="s">
        <v>109</v>
      </c>
      <c r="E1290" s="194" t="s">
        <v>10</v>
      </c>
    </row>
    <row r="1291" spans="1:5">
      <c r="A1291" s="192">
        <v>4800099363</v>
      </c>
      <c r="B1291" s="193" t="s">
        <v>1043</v>
      </c>
      <c r="C1291" s="193" t="s">
        <v>70</v>
      </c>
      <c r="D1291" s="193" t="s">
        <v>70</v>
      </c>
      <c r="E1291" s="194" t="s">
        <v>27</v>
      </c>
    </row>
    <row r="1292" spans="1:5">
      <c r="A1292" s="192">
        <v>4800099718</v>
      </c>
      <c r="B1292" s="193" t="s">
        <v>977</v>
      </c>
      <c r="C1292" s="193" t="s">
        <v>163</v>
      </c>
      <c r="D1292" s="193" t="s">
        <v>62</v>
      </c>
      <c r="E1292" s="194" t="s">
        <v>27</v>
      </c>
    </row>
    <row r="1293" spans="1:5">
      <c r="A1293" s="192">
        <v>4800099719</v>
      </c>
      <c r="B1293" s="193" t="s">
        <v>1136</v>
      </c>
      <c r="C1293" s="193" t="s">
        <v>108</v>
      </c>
      <c r="D1293" s="193" t="s">
        <v>109</v>
      </c>
      <c r="E1293" s="194" t="s">
        <v>10</v>
      </c>
    </row>
    <row r="1294" spans="1:5">
      <c r="A1294" s="192">
        <v>4800099778</v>
      </c>
      <c r="B1294" s="193" t="s">
        <v>712</v>
      </c>
      <c r="C1294" s="193" t="s">
        <v>163</v>
      </c>
      <c r="D1294" s="193" t="s">
        <v>62</v>
      </c>
      <c r="E1294" s="194" t="s">
        <v>27</v>
      </c>
    </row>
    <row r="1295" spans="1:5">
      <c r="A1295" s="192">
        <v>4800099789</v>
      </c>
      <c r="B1295" s="193" t="s">
        <v>1138</v>
      </c>
      <c r="C1295" s="193" t="s">
        <v>35</v>
      </c>
      <c r="D1295" s="193" t="s">
        <v>36</v>
      </c>
      <c r="E1295" s="194" t="s">
        <v>27</v>
      </c>
    </row>
    <row r="1296" spans="1:5">
      <c r="A1296" s="192">
        <v>4800099928</v>
      </c>
      <c r="B1296" s="193" t="s">
        <v>712</v>
      </c>
      <c r="C1296" s="193" t="s">
        <v>163</v>
      </c>
      <c r="D1296" s="193" t="s">
        <v>62</v>
      </c>
      <c r="E1296" s="194" t="s">
        <v>27</v>
      </c>
    </row>
    <row r="1297" spans="1:5">
      <c r="A1297" s="192">
        <v>4800100277</v>
      </c>
      <c r="B1297" s="193" t="s">
        <v>1139</v>
      </c>
      <c r="C1297" s="193" t="s">
        <v>38</v>
      </c>
      <c r="D1297" s="193" t="s">
        <v>22</v>
      </c>
      <c r="E1297" s="194" t="s">
        <v>10</v>
      </c>
    </row>
    <row r="1298" spans="1:5">
      <c r="A1298" s="192">
        <v>4800100279</v>
      </c>
      <c r="B1298" s="193" t="s">
        <v>1140</v>
      </c>
      <c r="C1298" s="193" t="s">
        <v>38</v>
      </c>
      <c r="D1298" s="193" t="s">
        <v>22</v>
      </c>
      <c r="E1298" s="194" t="s">
        <v>10</v>
      </c>
    </row>
    <row r="1299" spans="1:5">
      <c r="A1299" s="192">
        <v>4800101090</v>
      </c>
      <c r="B1299" s="193" t="s">
        <v>1141</v>
      </c>
      <c r="C1299" s="193" t="s">
        <v>163</v>
      </c>
      <c r="D1299" s="193" t="s">
        <v>62</v>
      </c>
      <c r="E1299" s="194" t="s">
        <v>27</v>
      </c>
    </row>
    <row r="1300" spans="1:5">
      <c r="A1300" s="192">
        <v>4800101091</v>
      </c>
      <c r="B1300" s="193" t="s">
        <v>1142</v>
      </c>
      <c r="C1300" s="193" t="s">
        <v>744</v>
      </c>
      <c r="D1300" s="193" t="s">
        <v>32</v>
      </c>
      <c r="E1300" s="194" t="s">
        <v>33</v>
      </c>
    </row>
    <row r="1301" spans="1:5">
      <c r="A1301" s="192">
        <v>4800101096</v>
      </c>
      <c r="B1301" s="193" t="s">
        <v>1143</v>
      </c>
      <c r="C1301" s="193" t="s">
        <v>57</v>
      </c>
      <c r="D1301" s="193" t="s">
        <v>57</v>
      </c>
      <c r="E1301" s="194" t="s">
        <v>33</v>
      </c>
    </row>
    <row r="1302" spans="1:5">
      <c r="A1302" s="192">
        <v>4800101105</v>
      </c>
      <c r="B1302" s="193" t="s">
        <v>1144</v>
      </c>
      <c r="C1302" s="193" t="s">
        <v>70</v>
      </c>
      <c r="D1302" s="193" t="s">
        <v>70</v>
      </c>
      <c r="E1302" s="194" t="s">
        <v>27</v>
      </c>
    </row>
    <row r="1303" spans="1:5">
      <c r="A1303" s="192">
        <v>4800101110</v>
      </c>
      <c r="B1303" s="193" t="s">
        <v>1145</v>
      </c>
      <c r="C1303" s="193" t="s">
        <v>70</v>
      </c>
      <c r="D1303" s="193" t="s">
        <v>70</v>
      </c>
      <c r="E1303" s="194" t="s">
        <v>27</v>
      </c>
    </row>
    <row r="1304" spans="1:5">
      <c r="A1304" s="192">
        <v>4800101120</v>
      </c>
      <c r="B1304" s="193" t="s">
        <v>1146</v>
      </c>
      <c r="C1304" s="193" t="s">
        <v>70</v>
      </c>
      <c r="D1304" s="193" t="s">
        <v>70</v>
      </c>
      <c r="E1304" s="194" t="s">
        <v>27</v>
      </c>
    </row>
    <row r="1305" spans="1:5">
      <c r="A1305" s="192">
        <v>4800101121</v>
      </c>
      <c r="B1305" s="193" t="s">
        <v>1147</v>
      </c>
      <c r="C1305" s="193" t="s">
        <v>70</v>
      </c>
      <c r="D1305" s="193" t="s">
        <v>70</v>
      </c>
      <c r="E1305" s="194" t="s">
        <v>27</v>
      </c>
    </row>
    <row r="1306" spans="1:5">
      <c r="A1306" s="192">
        <v>4800101129</v>
      </c>
      <c r="B1306" s="193" t="s">
        <v>977</v>
      </c>
      <c r="C1306" s="193" t="s">
        <v>163</v>
      </c>
      <c r="D1306" s="193" t="s">
        <v>62</v>
      </c>
      <c r="E1306" s="194" t="s">
        <v>27</v>
      </c>
    </row>
    <row r="1307" spans="1:5">
      <c r="A1307" s="192">
        <v>4800101130</v>
      </c>
      <c r="B1307" s="193" t="s">
        <v>977</v>
      </c>
      <c r="C1307" s="193" t="s">
        <v>163</v>
      </c>
      <c r="D1307" s="193" t="s">
        <v>62</v>
      </c>
      <c r="E1307" s="194" t="s">
        <v>27</v>
      </c>
    </row>
    <row r="1308" spans="1:5">
      <c r="A1308" s="192">
        <v>4800101131</v>
      </c>
      <c r="B1308" s="193" t="s">
        <v>1148</v>
      </c>
      <c r="C1308" s="193" t="s">
        <v>108</v>
      </c>
      <c r="D1308" s="193" t="s">
        <v>109</v>
      </c>
      <c r="E1308" s="194" t="s">
        <v>10</v>
      </c>
    </row>
    <row r="1309" spans="1:5">
      <c r="A1309" s="192">
        <v>4800101133</v>
      </c>
      <c r="B1309" s="193" t="s">
        <v>910</v>
      </c>
      <c r="C1309" s="193" t="s">
        <v>163</v>
      </c>
      <c r="D1309" s="193" t="s">
        <v>62</v>
      </c>
      <c r="E1309" s="194" t="s">
        <v>27</v>
      </c>
    </row>
    <row r="1310" spans="1:5">
      <c r="A1310" s="192">
        <v>4800101134</v>
      </c>
      <c r="B1310" s="193" t="s">
        <v>235</v>
      </c>
      <c r="C1310" s="193" t="s">
        <v>70</v>
      </c>
      <c r="D1310" s="193" t="s">
        <v>70</v>
      </c>
      <c r="E1310" s="194" t="s">
        <v>27</v>
      </c>
    </row>
    <row r="1311" spans="1:5">
      <c r="A1311" s="192">
        <v>4800101135</v>
      </c>
      <c r="B1311" s="193" t="s">
        <v>1149</v>
      </c>
      <c r="C1311" s="193" t="s">
        <v>57</v>
      </c>
      <c r="D1311" s="193" t="s">
        <v>57</v>
      </c>
      <c r="E1311" s="194" t="s">
        <v>33</v>
      </c>
    </row>
    <row r="1312" spans="1:5">
      <c r="A1312" s="192">
        <v>4800101136</v>
      </c>
      <c r="B1312" s="193" t="s">
        <v>1150</v>
      </c>
      <c r="C1312" s="193" t="s">
        <v>70</v>
      </c>
      <c r="D1312" s="193" t="s">
        <v>70</v>
      </c>
      <c r="E1312" s="194" t="s">
        <v>27</v>
      </c>
    </row>
    <row r="1313" spans="1:5">
      <c r="A1313" s="192">
        <v>4800101147</v>
      </c>
      <c r="B1313" s="193" t="s">
        <v>1151</v>
      </c>
      <c r="C1313" s="193" t="s">
        <v>70</v>
      </c>
      <c r="D1313" s="193" t="s">
        <v>70</v>
      </c>
      <c r="E1313" s="194" t="s">
        <v>27</v>
      </c>
    </row>
    <row r="1314" spans="1:5">
      <c r="A1314" s="192">
        <v>4800101157</v>
      </c>
      <c r="B1314" s="193" t="s">
        <v>685</v>
      </c>
      <c r="C1314" s="193" t="s">
        <v>70</v>
      </c>
      <c r="D1314" s="193" t="s">
        <v>70</v>
      </c>
      <c r="E1314" s="194" t="s">
        <v>27</v>
      </c>
    </row>
    <row r="1315" spans="1:5">
      <c r="A1315" s="192">
        <v>4800101162</v>
      </c>
      <c r="B1315" s="193" t="s">
        <v>1152</v>
      </c>
      <c r="C1315" s="193" t="s">
        <v>70</v>
      </c>
      <c r="D1315" s="193" t="s">
        <v>70</v>
      </c>
      <c r="E1315" s="194" t="s">
        <v>27</v>
      </c>
    </row>
    <row r="1316" spans="1:5">
      <c r="A1316" s="192">
        <v>4800101163</v>
      </c>
      <c r="B1316" s="193" t="s">
        <v>1153</v>
      </c>
      <c r="C1316" s="193" t="s">
        <v>61</v>
      </c>
      <c r="D1316" s="193" t="s">
        <v>62</v>
      </c>
      <c r="E1316" s="194" t="s">
        <v>27</v>
      </c>
    </row>
    <row r="1317" spans="1:5">
      <c r="A1317" s="192">
        <v>4800101164</v>
      </c>
      <c r="B1317" s="193" t="s">
        <v>1154</v>
      </c>
      <c r="C1317" s="193" t="s">
        <v>70</v>
      </c>
      <c r="D1317" s="193" t="s">
        <v>70</v>
      </c>
      <c r="E1317" s="194" t="s">
        <v>27</v>
      </c>
    </row>
    <row r="1318" spans="1:5">
      <c r="A1318" s="192">
        <v>4800101166</v>
      </c>
      <c r="B1318" s="193" t="s">
        <v>1155</v>
      </c>
      <c r="C1318" s="193" t="s">
        <v>25</v>
      </c>
      <c r="D1318" s="193" t="s">
        <v>26</v>
      </c>
      <c r="E1318" s="194" t="s">
        <v>27</v>
      </c>
    </row>
    <row r="1319" spans="1:5">
      <c r="A1319" s="192">
        <v>4800101167</v>
      </c>
      <c r="B1319" s="193" t="s">
        <v>629</v>
      </c>
      <c r="C1319" s="193" t="s">
        <v>70</v>
      </c>
      <c r="D1319" s="193" t="s">
        <v>70</v>
      </c>
      <c r="E1319" s="194" t="s">
        <v>27</v>
      </c>
    </row>
    <row r="1320" spans="1:5">
      <c r="A1320" s="192">
        <v>4800101174</v>
      </c>
      <c r="B1320" s="193" t="s">
        <v>44</v>
      </c>
      <c r="C1320" s="193" t="s">
        <v>70</v>
      </c>
      <c r="D1320" s="193" t="s">
        <v>70</v>
      </c>
      <c r="E1320" s="194" t="s">
        <v>27</v>
      </c>
    </row>
    <row r="1321" spans="1:5">
      <c r="A1321" s="192">
        <v>4800101177</v>
      </c>
      <c r="B1321" s="193" t="s">
        <v>1156</v>
      </c>
      <c r="C1321" s="193" t="s">
        <v>70</v>
      </c>
      <c r="D1321" s="193" t="s">
        <v>70</v>
      </c>
      <c r="E1321" s="194" t="s">
        <v>27</v>
      </c>
    </row>
    <row r="1322" spans="1:5">
      <c r="A1322" s="192">
        <v>4800101181</v>
      </c>
      <c r="B1322" s="193" t="s">
        <v>272</v>
      </c>
      <c r="C1322" s="193" t="s">
        <v>70</v>
      </c>
      <c r="D1322" s="193" t="s">
        <v>70</v>
      </c>
      <c r="E1322" s="194" t="s">
        <v>27</v>
      </c>
    </row>
    <row r="1323" spans="1:5">
      <c r="A1323" s="192">
        <v>4800101183</v>
      </c>
      <c r="B1323" s="193" t="s">
        <v>1043</v>
      </c>
      <c r="C1323" s="193" t="s">
        <v>70</v>
      </c>
      <c r="D1323" s="193" t="s">
        <v>70</v>
      </c>
      <c r="E1323" s="194" t="s">
        <v>27</v>
      </c>
    </row>
    <row r="1324" spans="1:5">
      <c r="A1324" s="192">
        <v>4800101185</v>
      </c>
      <c r="B1324" s="193" t="s">
        <v>1062</v>
      </c>
      <c r="C1324" s="193" t="s">
        <v>45</v>
      </c>
      <c r="D1324" s="193" t="s">
        <v>22</v>
      </c>
      <c r="E1324" s="194" t="s">
        <v>10</v>
      </c>
    </row>
    <row r="1325" spans="1:5">
      <c r="A1325" s="192">
        <v>4800101186</v>
      </c>
      <c r="B1325" s="193" t="s">
        <v>1062</v>
      </c>
      <c r="C1325" s="193" t="s">
        <v>45</v>
      </c>
      <c r="D1325" s="193" t="s">
        <v>22</v>
      </c>
      <c r="E1325" s="194" t="s">
        <v>10</v>
      </c>
    </row>
    <row r="1326" spans="1:5">
      <c r="A1326" s="192">
        <v>4800101187</v>
      </c>
      <c r="B1326" s="193" t="s">
        <v>1062</v>
      </c>
      <c r="C1326" s="193" t="s">
        <v>45</v>
      </c>
      <c r="D1326" s="193" t="s">
        <v>22</v>
      </c>
      <c r="E1326" s="194" t="s">
        <v>10</v>
      </c>
    </row>
    <row r="1327" spans="1:5">
      <c r="A1327" s="192">
        <v>4800101189</v>
      </c>
      <c r="B1327" s="193" t="s">
        <v>909</v>
      </c>
      <c r="C1327" s="193" t="s">
        <v>163</v>
      </c>
      <c r="D1327" s="193" t="s">
        <v>62</v>
      </c>
      <c r="E1327" s="194" t="s">
        <v>27</v>
      </c>
    </row>
    <row r="1328" spans="1:5">
      <c r="A1328" s="192">
        <v>4800101191</v>
      </c>
      <c r="B1328" s="193" t="s">
        <v>712</v>
      </c>
      <c r="C1328" s="193" t="s">
        <v>163</v>
      </c>
      <c r="D1328" s="193" t="s">
        <v>62</v>
      </c>
      <c r="E1328" s="194" t="s">
        <v>27</v>
      </c>
    </row>
    <row r="1329" spans="1:5">
      <c r="A1329" s="192">
        <v>4800101193</v>
      </c>
      <c r="B1329" s="193" t="s">
        <v>1157</v>
      </c>
      <c r="C1329" s="193" t="s">
        <v>70</v>
      </c>
      <c r="D1329" s="193" t="s">
        <v>70</v>
      </c>
      <c r="E1329" s="194" t="s">
        <v>27</v>
      </c>
    </row>
    <row r="1330" spans="1:5">
      <c r="A1330" s="192">
        <v>4800101195</v>
      </c>
      <c r="B1330" s="193" t="s">
        <v>160</v>
      </c>
      <c r="C1330" s="193" t="s">
        <v>70</v>
      </c>
      <c r="D1330" s="193" t="s">
        <v>70</v>
      </c>
      <c r="E1330" s="194" t="s">
        <v>27</v>
      </c>
    </row>
    <row r="1331" spans="1:5">
      <c r="A1331" s="192">
        <v>4800101196</v>
      </c>
      <c r="B1331" s="193" t="s">
        <v>1158</v>
      </c>
      <c r="C1331" s="193" t="s">
        <v>70</v>
      </c>
      <c r="D1331" s="193" t="s">
        <v>70</v>
      </c>
      <c r="E1331" s="194" t="s">
        <v>27</v>
      </c>
    </row>
    <row r="1332" spans="1:5">
      <c r="A1332" s="192">
        <v>4800101197</v>
      </c>
      <c r="B1332" s="193" t="s">
        <v>1159</v>
      </c>
      <c r="C1332" s="193" t="s">
        <v>70</v>
      </c>
      <c r="D1332" s="193" t="s">
        <v>70</v>
      </c>
      <c r="E1332" s="194" t="s">
        <v>27</v>
      </c>
    </row>
    <row r="1333" spans="1:5">
      <c r="A1333" s="192">
        <v>4800101198</v>
      </c>
      <c r="B1333" s="193" t="s">
        <v>286</v>
      </c>
      <c r="C1333" s="193" t="s">
        <v>70</v>
      </c>
      <c r="D1333" s="193" t="s">
        <v>70</v>
      </c>
      <c r="E1333" s="194" t="s">
        <v>27</v>
      </c>
    </row>
    <row r="1334" spans="1:5">
      <c r="A1334" s="192">
        <v>4800101199</v>
      </c>
      <c r="B1334" s="193" t="s">
        <v>1160</v>
      </c>
      <c r="C1334" s="193" t="s">
        <v>104</v>
      </c>
      <c r="D1334" s="193" t="s">
        <v>22</v>
      </c>
      <c r="E1334" s="194" t="s">
        <v>10</v>
      </c>
    </row>
    <row r="1335" spans="1:5">
      <c r="A1335" s="192">
        <v>4800101200</v>
      </c>
      <c r="B1335" s="193" t="s">
        <v>1161</v>
      </c>
      <c r="C1335" s="193" t="s">
        <v>61</v>
      </c>
      <c r="D1335" s="193" t="s">
        <v>62</v>
      </c>
      <c r="E1335" s="194" t="s">
        <v>27</v>
      </c>
    </row>
    <row r="1336" spans="1:5">
      <c r="A1336" s="192">
        <v>4800101201</v>
      </c>
      <c r="B1336" s="193" t="s">
        <v>1162</v>
      </c>
      <c r="C1336" s="193" t="s">
        <v>104</v>
      </c>
      <c r="D1336" s="193" t="s">
        <v>22</v>
      </c>
      <c r="E1336" s="194" t="s">
        <v>10</v>
      </c>
    </row>
    <row r="1337" spans="1:5">
      <c r="A1337" s="192">
        <v>4800101202</v>
      </c>
      <c r="B1337" s="193" t="s">
        <v>1163</v>
      </c>
      <c r="C1337" s="193" t="s">
        <v>104</v>
      </c>
      <c r="D1337" s="193" t="s">
        <v>22</v>
      </c>
      <c r="E1337" s="194" t="s">
        <v>10</v>
      </c>
    </row>
    <row r="1338" spans="1:5">
      <c r="A1338" s="192">
        <v>4800101203</v>
      </c>
      <c r="B1338" s="193" t="s">
        <v>1164</v>
      </c>
      <c r="C1338" s="193" t="s">
        <v>70</v>
      </c>
      <c r="D1338" s="193" t="s">
        <v>70</v>
      </c>
      <c r="E1338" s="194" t="s">
        <v>27</v>
      </c>
    </row>
    <row r="1339" spans="1:5">
      <c r="A1339" s="192">
        <v>4800101204</v>
      </c>
      <c r="B1339" s="193" t="s">
        <v>1165</v>
      </c>
      <c r="C1339" s="193" t="s">
        <v>104</v>
      </c>
      <c r="D1339" s="193" t="s">
        <v>22</v>
      </c>
      <c r="E1339" s="194" t="s">
        <v>10</v>
      </c>
    </row>
    <row r="1340" spans="1:5">
      <c r="A1340" s="192">
        <v>4800101205</v>
      </c>
      <c r="B1340" s="193" t="s">
        <v>1166</v>
      </c>
      <c r="C1340" s="193" t="s">
        <v>70</v>
      </c>
      <c r="D1340" s="193" t="s">
        <v>70</v>
      </c>
      <c r="E1340" s="194" t="s">
        <v>27</v>
      </c>
    </row>
    <row r="1341" spans="1:5">
      <c r="A1341" s="192">
        <v>4800101206</v>
      </c>
      <c r="B1341" s="193" t="s">
        <v>1167</v>
      </c>
      <c r="C1341" s="193" t="s">
        <v>104</v>
      </c>
      <c r="D1341" s="193" t="s">
        <v>22</v>
      </c>
      <c r="E1341" s="194" t="s">
        <v>10</v>
      </c>
    </row>
    <row r="1342" spans="1:5">
      <c r="A1342" s="192">
        <v>4800101209</v>
      </c>
      <c r="B1342" s="193" t="s">
        <v>294</v>
      </c>
      <c r="C1342" s="193" t="s">
        <v>70</v>
      </c>
      <c r="D1342" s="193" t="s">
        <v>70</v>
      </c>
      <c r="E1342" s="194" t="s">
        <v>27</v>
      </c>
    </row>
    <row r="1343" spans="1:5">
      <c r="A1343" s="192">
        <v>4800101210</v>
      </c>
      <c r="B1343" s="193" t="s">
        <v>1168</v>
      </c>
      <c r="C1343" s="193" t="s">
        <v>70</v>
      </c>
      <c r="D1343" s="193" t="s">
        <v>70</v>
      </c>
      <c r="E1343" s="194" t="s">
        <v>27</v>
      </c>
    </row>
    <row r="1344" spans="1:5">
      <c r="A1344" s="192">
        <v>4800101211</v>
      </c>
      <c r="B1344" s="193" t="s">
        <v>1168</v>
      </c>
      <c r="C1344" s="193" t="s">
        <v>70</v>
      </c>
      <c r="D1344" s="193" t="s">
        <v>70</v>
      </c>
      <c r="E1344" s="194" t="s">
        <v>27</v>
      </c>
    </row>
    <row r="1345" spans="1:5">
      <c r="A1345" s="192">
        <v>4800101212</v>
      </c>
      <c r="B1345" s="193" t="s">
        <v>1169</v>
      </c>
      <c r="C1345" s="193" t="s">
        <v>70</v>
      </c>
      <c r="D1345" s="193" t="s">
        <v>70</v>
      </c>
      <c r="E1345" s="194" t="s">
        <v>27</v>
      </c>
    </row>
    <row r="1346" spans="1:5">
      <c r="A1346" s="192">
        <v>4800101213</v>
      </c>
      <c r="B1346" s="193" t="s">
        <v>1170</v>
      </c>
      <c r="C1346" s="193" t="s">
        <v>76</v>
      </c>
      <c r="D1346" s="193" t="s">
        <v>77</v>
      </c>
      <c r="E1346" s="194" t="s">
        <v>10</v>
      </c>
    </row>
    <row r="1347" spans="1:5">
      <c r="A1347" s="192">
        <v>4800101215</v>
      </c>
      <c r="B1347" s="193" t="s">
        <v>1171</v>
      </c>
      <c r="C1347" s="193" t="s">
        <v>117</v>
      </c>
      <c r="D1347" s="193" t="s">
        <v>109</v>
      </c>
      <c r="E1347" s="194" t="s">
        <v>10</v>
      </c>
    </row>
    <row r="1348" spans="1:5">
      <c r="A1348" s="192">
        <v>4800101217</v>
      </c>
      <c r="B1348" s="193" t="s">
        <v>1172</v>
      </c>
      <c r="C1348" s="193" t="s">
        <v>70</v>
      </c>
      <c r="D1348" s="193" t="s">
        <v>70</v>
      </c>
      <c r="E1348" s="194" t="s">
        <v>27</v>
      </c>
    </row>
    <row r="1349" spans="1:5">
      <c r="A1349" s="192">
        <v>4800101218</v>
      </c>
      <c r="B1349" s="193" t="s">
        <v>1173</v>
      </c>
      <c r="C1349" s="193" t="s">
        <v>70</v>
      </c>
      <c r="D1349" s="193" t="s">
        <v>70</v>
      </c>
      <c r="E1349" s="194" t="s">
        <v>27</v>
      </c>
    </row>
    <row r="1350" spans="1:5">
      <c r="A1350" s="192">
        <v>4800101219</v>
      </c>
      <c r="B1350" s="193" t="s">
        <v>29</v>
      </c>
      <c r="C1350" s="193" t="s">
        <v>70</v>
      </c>
      <c r="D1350" s="193" t="s">
        <v>70</v>
      </c>
      <c r="E1350" s="194" t="s">
        <v>27</v>
      </c>
    </row>
    <row r="1351" spans="1:5">
      <c r="A1351" s="192">
        <v>4800101230</v>
      </c>
      <c r="B1351" s="193" t="s">
        <v>909</v>
      </c>
      <c r="C1351" s="193" t="s">
        <v>163</v>
      </c>
      <c r="D1351" s="193" t="s">
        <v>62</v>
      </c>
      <c r="E1351" s="194" t="s">
        <v>27</v>
      </c>
    </row>
    <row r="1352" spans="1:5">
      <c r="A1352" s="192">
        <v>4800101231</v>
      </c>
      <c r="B1352" s="193" t="s">
        <v>908</v>
      </c>
      <c r="C1352" s="193" t="s">
        <v>163</v>
      </c>
      <c r="D1352" s="193" t="s">
        <v>62</v>
      </c>
      <c r="E1352" s="194" t="s">
        <v>27</v>
      </c>
    </row>
    <row r="1353" spans="1:5">
      <c r="A1353" s="192">
        <v>4800101232</v>
      </c>
      <c r="B1353" s="193" t="s">
        <v>1174</v>
      </c>
      <c r="C1353" s="193" t="s">
        <v>163</v>
      </c>
      <c r="D1353" s="193" t="s">
        <v>62</v>
      </c>
      <c r="E1353" s="194" t="s">
        <v>27</v>
      </c>
    </row>
    <row r="1354" spans="1:5">
      <c r="A1354" s="192">
        <v>4800101233</v>
      </c>
      <c r="B1354" s="193" t="s">
        <v>908</v>
      </c>
      <c r="C1354" s="193" t="s">
        <v>163</v>
      </c>
      <c r="D1354" s="193" t="s">
        <v>62</v>
      </c>
      <c r="E1354" s="194" t="s">
        <v>27</v>
      </c>
    </row>
    <row r="1355" spans="1:5">
      <c r="A1355" s="192">
        <v>4800101235</v>
      </c>
      <c r="B1355" s="193" t="s">
        <v>977</v>
      </c>
      <c r="C1355" s="193" t="s">
        <v>163</v>
      </c>
      <c r="D1355" s="193" t="s">
        <v>62</v>
      </c>
      <c r="E1355" s="194" t="s">
        <v>27</v>
      </c>
    </row>
    <row r="1356" spans="1:5">
      <c r="A1356" s="192">
        <v>4800101236</v>
      </c>
      <c r="B1356" s="193" t="s">
        <v>1174</v>
      </c>
      <c r="C1356" s="193" t="s">
        <v>163</v>
      </c>
      <c r="D1356" s="193" t="s">
        <v>62</v>
      </c>
      <c r="E1356" s="194" t="s">
        <v>27</v>
      </c>
    </row>
    <row r="1357" spans="1:5">
      <c r="A1357" s="192">
        <v>4800101237</v>
      </c>
      <c r="B1357" s="193" t="s">
        <v>1174</v>
      </c>
      <c r="C1357" s="193" t="s">
        <v>163</v>
      </c>
      <c r="D1357" s="193" t="s">
        <v>62</v>
      </c>
      <c r="E1357" s="194" t="s">
        <v>27</v>
      </c>
    </row>
    <row r="1358" spans="1:5">
      <c r="A1358" s="192">
        <v>4800101238</v>
      </c>
      <c r="B1358" s="193" t="s">
        <v>977</v>
      </c>
      <c r="C1358" s="193" t="s">
        <v>163</v>
      </c>
      <c r="D1358" s="193" t="s">
        <v>62</v>
      </c>
      <c r="E1358" s="194" t="s">
        <v>27</v>
      </c>
    </row>
    <row r="1359" spans="1:5">
      <c r="A1359" s="192">
        <v>4800101240</v>
      </c>
      <c r="B1359" s="193" t="s">
        <v>1174</v>
      </c>
      <c r="C1359" s="193" t="s">
        <v>163</v>
      </c>
      <c r="D1359" s="193" t="s">
        <v>62</v>
      </c>
      <c r="E1359" s="194" t="s">
        <v>27</v>
      </c>
    </row>
    <row r="1360" spans="1:5">
      <c r="A1360" s="192">
        <v>4800101241</v>
      </c>
      <c r="B1360" s="193" t="s">
        <v>1174</v>
      </c>
      <c r="C1360" s="193" t="s">
        <v>163</v>
      </c>
      <c r="D1360" s="193" t="s">
        <v>62</v>
      </c>
      <c r="E1360" s="194" t="s">
        <v>27</v>
      </c>
    </row>
    <row r="1361" spans="1:5">
      <c r="A1361" s="192">
        <v>4800101243</v>
      </c>
      <c r="B1361" s="193" t="s">
        <v>977</v>
      </c>
      <c r="C1361" s="193" t="s">
        <v>163</v>
      </c>
      <c r="D1361" s="193" t="s">
        <v>62</v>
      </c>
      <c r="E1361" s="194" t="s">
        <v>27</v>
      </c>
    </row>
    <row r="1362" spans="1:5">
      <c r="A1362" s="192">
        <v>4800101248</v>
      </c>
      <c r="B1362" s="193" t="s">
        <v>1175</v>
      </c>
      <c r="C1362" s="193" t="s">
        <v>45</v>
      </c>
      <c r="D1362" s="193" t="s">
        <v>22</v>
      </c>
      <c r="E1362" s="194" t="s">
        <v>10</v>
      </c>
    </row>
    <row r="1363" spans="1:5">
      <c r="A1363" s="192">
        <v>4800101249</v>
      </c>
      <c r="B1363" s="193" t="s">
        <v>680</v>
      </c>
      <c r="C1363" s="193" t="s">
        <v>744</v>
      </c>
      <c r="D1363" s="193" t="s">
        <v>32</v>
      </c>
      <c r="E1363" s="194" t="s">
        <v>33</v>
      </c>
    </row>
    <row r="1364" spans="1:5">
      <c r="A1364" s="192">
        <v>4800101250</v>
      </c>
      <c r="B1364" s="193" t="s">
        <v>1176</v>
      </c>
      <c r="C1364" s="193" t="s">
        <v>104</v>
      </c>
      <c r="D1364" s="193" t="s">
        <v>22</v>
      </c>
      <c r="E1364" s="194" t="s">
        <v>10</v>
      </c>
    </row>
    <row r="1365" spans="1:5">
      <c r="A1365" s="192">
        <v>4800101253</v>
      </c>
      <c r="B1365" s="193" t="s">
        <v>1177</v>
      </c>
      <c r="C1365" s="193" t="s">
        <v>262</v>
      </c>
      <c r="D1365" s="193" t="s">
        <v>77</v>
      </c>
      <c r="E1365" s="194" t="s">
        <v>10</v>
      </c>
    </row>
    <row r="1366" spans="1:5">
      <c r="A1366" s="192">
        <v>4800101259</v>
      </c>
      <c r="B1366" s="193" t="s">
        <v>1178</v>
      </c>
      <c r="C1366" s="193" t="s">
        <v>104</v>
      </c>
      <c r="D1366" s="193" t="s">
        <v>22</v>
      </c>
      <c r="E1366" s="194" t="s">
        <v>10</v>
      </c>
    </row>
    <row r="1367" spans="1:5">
      <c r="A1367" s="192">
        <v>4800101260</v>
      </c>
      <c r="B1367" s="193" t="s">
        <v>1179</v>
      </c>
      <c r="C1367" s="193" t="s">
        <v>104</v>
      </c>
      <c r="D1367" s="193" t="s">
        <v>22</v>
      </c>
      <c r="E1367" s="194" t="s">
        <v>10</v>
      </c>
    </row>
    <row r="1368" spans="1:5">
      <c r="A1368" s="192">
        <v>4800101261</v>
      </c>
      <c r="B1368" s="193" t="s">
        <v>1180</v>
      </c>
      <c r="C1368" s="193" t="s">
        <v>163</v>
      </c>
      <c r="D1368" s="193" t="s">
        <v>62</v>
      </c>
      <c r="E1368" s="194" t="s">
        <v>27</v>
      </c>
    </row>
    <row r="1369" spans="1:5">
      <c r="A1369" s="192">
        <v>4800101262</v>
      </c>
      <c r="B1369" s="193" t="s">
        <v>712</v>
      </c>
      <c r="C1369" s="193" t="s">
        <v>163</v>
      </c>
      <c r="D1369" s="193" t="s">
        <v>62</v>
      </c>
      <c r="E1369" s="194" t="s">
        <v>27</v>
      </c>
    </row>
    <row r="1370" spans="1:5">
      <c r="A1370" s="192">
        <v>4800101264</v>
      </c>
      <c r="B1370" s="193" t="s">
        <v>557</v>
      </c>
      <c r="C1370" s="193" t="s">
        <v>104</v>
      </c>
      <c r="D1370" s="193" t="s">
        <v>22</v>
      </c>
      <c r="E1370" s="194" t="s">
        <v>10</v>
      </c>
    </row>
    <row r="1371" spans="1:5">
      <c r="A1371" s="192">
        <v>4800101265</v>
      </c>
      <c r="B1371" s="193" t="s">
        <v>997</v>
      </c>
      <c r="C1371" s="193" t="s">
        <v>104</v>
      </c>
      <c r="D1371" s="193" t="s">
        <v>22</v>
      </c>
      <c r="E1371" s="194" t="s">
        <v>10</v>
      </c>
    </row>
    <row r="1372" spans="1:5">
      <c r="A1372" s="192">
        <v>4800101266</v>
      </c>
      <c r="B1372" s="193" t="s">
        <v>712</v>
      </c>
      <c r="C1372" s="193" t="s">
        <v>163</v>
      </c>
      <c r="D1372" s="193" t="s">
        <v>62</v>
      </c>
      <c r="E1372" s="194" t="s">
        <v>27</v>
      </c>
    </row>
    <row r="1373" spans="1:5">
      <c r="A1373" s="192">
        <v>4800101267</v>
      </c>
      <c r="B1373" s="193" t="s">
        <v>1013</v>
      </c>
      <c r="C1373" s="193" t="s">
        <v>104</v>
      </c>
      <c r="D1373" s="193" t="s">
        <v>22</v>
      </c>
      <c r="E1373" s="194" t="s">
        <v>10</v>
      </c>
    </row>
    <row r="1374" spans="1:5">
      <c r="A1374" s="192">
        <v>4800101268</v>
      </c>
      <c r="B1374" s="193" t="s">
        <v>712</v>
      </c>
      <c r="C1374" s="193" t="s">
        <v>163</v>
      </c>
      <c r="D1374" s="193" t="s">
        <v>62</v>
      </c>
      <c r="E1374" s="194" t="s">
        <v>27</v>
      </c>
    </row>
    <row r="1375" spans="1:5">
      <c r="A1375" s="192">
        <v>4800101269</v>
      </c>
      <c r="B1375" s="193" t="s">
        <v>1181</v>
      </c>
      <c r="C1375" s="193" t="s">
        <v>104</v>
      </c>
      <c r="D1375" s="193" t="s">
        <v>22</v>
      </c>
      <c r="E1375" s="194" t="s">
        <v>10</v>
      </c>
    </row>
    <row r="1376" spans="1:5">
      <c r="A1376" s="192">
        <v>4800101270</v>
      </c>
      <c r="B1376" s="193" t="s">
        <v>1174</v>
      </c>
      <c r="C1376" s="193" t="s">
        <v>163</v>
      </c>
      <c r="D1376" s="193" t="s">
        <v>62</v>
      </c>
      <c r="E1376" s="194" t="s">
        <v>27</v>
      </c>
    </row>
    <row r="1377" spans="1:5">
      <c r="A1377" s="192">
        <v>4800101271</v>
      </c>
      <c r="B1377" s="193" t="s">
        <v>1182</v>
      </c>
      <c r="C1377" s="193" t="s">
        <v>104</v>
      </c>
      <c r="D1377" s="193" t="s">
        <v>22</v>
      </c>
      <c r="E1377" s="194" t="s">
        <v>10</v>
      </c>
    </row>
    <row r="1378" spans="1:5">
      <c r="A1378" s="192">
        <v>4800101273</v>
      </c>
      <c r="B1378" s="193" t="s">
        <v>560</v>
      </c>
      <c r="C1378" s="193" t="s">
        <v>104</v>
      </c>
      <c r="D1378" s="193" t="s">
        <v>22</v>
      </c>
      <c r="E1378" s="194" t="s">
        <v>10</v>
      </c>
    </row>
    <row r="1379" spans="1:5">
      <c r="A1379" s="192">
        <v>4800101275</v>
      </c>
      <c r="B1379" s="193" t="s">
        <v>561</v>
      </c>
      <c r="C1379" s="193" t="s">
        <v>104</v>
      </c>
      <c r="D1379" s="193" t="s">
        <v>22</v>
      </c>
      <c r="E1379" s="194" t="s">
        <v>10</v>
      </c>
    </row>
    <row r="1380" spans="1:5">
      <c r="A1380" s="192">
        <v>4800101276</v>
      </c>
      <c r="B1380" s="193" t="s">
        <v>563</v>
      </c>
      <c r="C1380" s="193" t="s">
        <v>104</v>
      </c>
      <c r="D1380" s="193" t="s">
        <v>22</v>
      </c>
      <c r="E1380" s="194" t="s">
        <v>10</v>
      </c>
    </row>
    <row r="1381" spans="1:5">
      <c r="A1381" s="192">
        <v>4800101278</v>
      </c>
      <c r="B1381" s="193" t="s">
        <v>1136</v>
      </c>
      <c r="C1381" s="193" t="s">
        <v>108</v>
      </c>
      <c r="D1381" s="193" t="s">
        <v>109</v>
      </c>
      <c r="E1381" s="194" t="s">
        <v>10</v>
      </c>
    </row>
    <row r="1382" spans="1:5">
      <c r="A1382" s="192">
        <v>4800101279</v>
      </c>
      <c r="B1382" s="193" t="s">
        <v>1137</v>
      </c>
      <c r="C1382" s="193" t="s">
        <v>108</v>
      </c>
      <c r="D1382" s="193" t="s">
        <v>109</v>
      </c>
      <c r="E1382" s="194" t="s">
        <v>10</v>
      </c>
    </row>
    <row r="1383" spans="1:5">
      <c r="A1383" s="192">
        <v>4800101280</v>
      </c>
      <c r="B1383" s="193" t="s">
        <v>1112</v>
      </c>
      <c r="C1383" s="193" t="s">
        <v>163</v>
      </c>
      <c r="D1383" s="193" t="s">
        <v>62</v>
      </c>
      <c r="E1383" s="194" t="s">
        <v>27</v>
      </c>
    </row>
    <row r="1384" spans="1:5">
      <c r="A1384" s="192">
        <v>4800101281</v>
      </c>
      <c r="B1384" s="193" t="s">
        <v>1112</v>
      </c>
      <c r="C1384" s="193" t="s">
        <v>163</v>
      </c>
      <c r="D1384" s="193" t="s">
        <v>62</v>
      </c>
      <c r="E1384" s="194" t="s">
        <v>27</v>
      </c>
    </row>
    <row r="1385" spans="1:5">
      <c r="A1385" s="192">
        <v>4800101282</v>
      </c>
      <c r="B1385" s="193" t="s">
        <v>712</v>
      </c>
      <c r="C1385" s="193" t="s">
        <v>163</v>
      </c>
      <c r="D1385" s="193" t="s">
        <v>62</v>
      </c>
      <c r="E1385" s="194" t="s">
        <v>27</v>
      </c>
    </row>
    <row r="1386" spans="1:5">
      <c r="A1386" s="192">
        <v>4800101283</v>
      </c>
      <c r="B1386" s="193" t="s">
        <v>712</v>
      </c>
      <c r="C1386" s="193" t="s">
        <v>163</v>
      </c>
      <c r="D1386" s="193" t="s">
        <v>62</v>
      </c>
      <c r="E1386" s="194" t="s">
        <v>27</v>
      </c>
    </row>
    <row r="1387" spans="1:5">
      <c r="A1387" s="192">
        <v>4800101284</v>
      </c>
      <c r="B1387" s="193" t="s">
        <v>1041</v>
      </c>
      <c r="C1387" s="193" t="s">
        <v>61</v>
      </c>
      <c r="D1387" s="193" t="s">
        <v>62</v>
      </c>
      <c r="E1387" s="194" t="s">
        <v>27</v>
      </c>
    </row>
    <row r="1388" spans="1:5">
      <c r="A1388" s="192">
        <v>4800101285</v>
      </c>
      <c r="B1388" s="193" t="s">
        <v>1112</v>
      </c>
      <c r="C1388" s="193" t="s">
        <v>163</v>
      </c>
      <c r="D1388" s="193" t="s">
        <v>62</v>
      </c>
      <c r="E1388" s="194" t="s">
        <v>27</v>
      </c>
    </row>
    <row r="1389" spans="1:5">
      <c r="A1389" s="192">
        <v>4800101286</v>
      </c>
      <c r="B1389" s="193" t="s">
        <v>712</v>
      </c>
      <c r="C1389" s="193" t="s">
        <v>163</v>
      </c>
      <c r="D1389" s="193" t="s">
        <v>62</v>
      </c>
      <c r="E1389" s="194" t="s">
        <v>27</v>
      </c>
    </row>
    <row r="1390" spans="1:5">
      <c r="A1390" s="192">
        <v>4800101290</v>
      </c>
      <c r="B1390" s="193" t="s">
        <v>245</v>
      </c>
      <c r="C1390" s="193" t="s">
        <v>61</v>
      </c>
      <c r="D1390" s="193" t="s">
        <v>62</v>
      </c>
      <c r="E1390" s="194" t="s">
        <v>27</v>
      </c>
    </row>
    <row r="1391" spans="1:5">
      <c r="A1391" s="192">
        <v>4800101312</v>
      </c>
      <c r="B1391" s="193" t="s">
        <v>1183</v>
      </c>
      <c r="C1391" s="193" t="s">
        <v>57</v>
      </c>
      <c r="D1391" s="193" t="s">
        <v>57</v>
      </c>
      <c r="E1391" s="194" t="s">
        <v>33</v>
      </c>
    </row>
    <row r="1392" spans="1:5">
      <c r="A1392" s="192">
        <v>4800101314</v>
      </c>
      <c r="B1392" s="193" t="s">
        <v>1184</v>
      </c>
      <c r="C1392" s="193" t="s">
        <v>70</v>
      </c>
      <c r="D1392" s="193" t="s">
        <v>70</v>
      </c>
      <c r="E1392" s="194" t="s">
        <v>27</v>
      </c>
    </row>
    <row r="1393" spans="1:5">
      <c r="A1393" s="192">
        <v>4800101317</v>
      </c>
      <c r="B1393" s="193" t="s">
        <v>1185</v>
      </c>
      <c r="C1393" s="193" t="s">
        <v>783</v>
      </c>
      <c r="D1393" s="193" t="s">
        <v>36</v>
      </c>
      <c r="E1393" s="194" t="s">
        <v>27</v>
      </c>
    </row>
    <row r="1394" spans="1:5">
      <c r="A1394" s="192">
        <v>4800101321</v>
      </c>
      <c r="B1394" s="193" t="s">
        <v>1186</v>
      </c>
      <c r="C1394" s="193" t="s">
        <v>70</v>
      </c>
      <c r="D1394" s="193" t="s">
        <v>70</v>
      </c>
      <c r="E1394" s="194" t="s">
        <v>27</v>
      </c>
    </row>
    <row r="1395" spans="1:5">
      <c r="A1395" s="192">
        <v>4800101323</v>
      </c>
      <c r="B1395" s="193" t="s">
        <v>1187</v>
      </c>
      <c r="C1395" s="193" t="s">
        <v>70</v>
      </c>
      <c r="D1395" s="193" t="s">
        <v>70</v>
      </c>
      <c r="E1395" s="194" t="s">
        <v>27</v>
      </c>
    </row>
    <row r="1396" spans="1:5">
      <c r="A1396" s="192">
        <v>4800101325</v>
      </c>
      <c r="B1396" s="193" t="s">
        <v>68</v>
      </c>
      <c r="C1396" s="193" t="s">
        <v>70</v>
      </c>
      <c r="D1396" s="193" t="s">
        <v>70</v>
      </c>
      <c r="E1396" s="194" t="s">
        <v>27</v>
      </c>
    </row>
    <row r="1397" spans="1:5">
      <c r="A1397" s="192">
        <v>4800101326</v>
      </c>
      <c r="B1397" s="193" t="s">
        <v>84</v>
      </c>
      <c r="C1397" s="193" t="s">
        <v>70</v>
      </c>
      <c r="D1397" s="193" t="s">
        <v>70</v>
      </c>
      <c r="E1397" s="194" t="s">
        <v>27</v>
      </c>
    </row>
    <row r="1398" spans="1:5">
      <c r="A1398" s="192">
        <v>4800101329</v>
      </c>
      <c r="B1398" s="193" t="s">
        <v>1188</v>
      </c>
      <c r="C1398" s="193" t="s">
        <v>70</v>
      </c>
      <c r="D1398" s="193" t="s">
        <v>70</v>
      </c>
      <c r="E1398" s="194" t="s">
        <v>27</v>
      </c>
    </row>
    <row r="1399" spans="1:5">
      <c r="A1399" s="192">
        <v>4800101330</v>
      </c>
      <c r="B1399" s="193" t="s">
        <v>1189</v>
      </c>
      <c r="C1399" s="193" t="s">
        <v>70</v>
      </c>
      <c r="D1399" s="193" t="s">
        <v>70</v>
      </c>
      <c r="E1399" s="194" t="s">
        <v>27</v>
      </c>
    </row>
    <row r="1400" spans="1:5">
      <c r="A1400" s="192">
        <v>4800101331</v>
      </c>
      <c r="B1400" s="193" t="s">
        <v>1190</v>
      </c>
      <c r="C1400" s="193" t="s">
        <v>104</v>
      </c>
      <c r="D1400" s="193" t="s">
        <v>22</v>
      </c>
      <c r="E1400" s="194" t="s">
        <v>10</v>
      </c>
    </row>
    <row r="1401" spans="1:5">
      <c r="A1401" s="192">
        <v>4800101332</v>
      </c>
      <c r="B1401" s="193" t="s">
        <v>34</v>
      </c>
      <c r="C1401" s="193" t="s">
        <v>70</v>
      </c>
      <c r="D1401" s="193" t="s">
        <v>70</v>
      </c>
      <c r="E1401" s="194" t="s">
        <v>27</v>
      </c>
    </row>
    <row r="1402" spans="1:5">
      <c r="A1402" s="192">
        <v>4800101333</v>
      </c>
      <c r="B1402" s="193" t="s">
        <v>1191</v>
      </c>
      <c r="C1402" s="193" t="s">
        <v>104</v>
      </c>
      <c r="D1402" s="193" t="s">
        <v>22</v>
      </c>
      <c r="E1402" s="194" t="s">
        <v>10</v>
      </c>
    </row>
    <row r="1403" spans="1:5">
      <c r="A1403" s="192">
        <v>4800101334</v>
      </c>
      <c r="B1403" s="193" t="s">
        <v>1192</v>
      </c>
      <c r="C1403" s="193" t="s">
        <v>70</v>
      </c>
      <c r="D1403" s="193" t="s">
        <v>70</v>
      </c>
      <c r="E1403" s="194" t="s">
        <v>27</v>
      </c>
    </row>
    <row r="1404" spans="1:5">
      <c r="A1404" s="192">
        <v>4800101335</v>
      </c>
      <c r="B1404" s="193" t="s">
        <v>1193</v>
      </c>
      <c r="C1404" s="193" t="s">
        <v>70</v>
      </c>
      <c r="D1404" s="193" t="s">
        <v>70</v>
      </c>
      <c r="E1404" s="194" t="s">
        <v>27</v>
      </c>
    </row>
    <row r="1405" spans="1:5">
      <c r="A1405" s="192">
        <v>4800101339</v>
      </c>
      <c r="B1405" s="193" t="s">
        <v>1194</v>
      </c>
      <c r="C1405" s="193" t="s">
        <v>70</v>
      </c>
      <c r="D1405" s="193" t="s">
        <v>70</v>
      </c>
      <c r="E1405" s="194" t="s">
        <v>27</v>
      </c>
    </row>
    <row r="1406" spans="1:5">
      <c r="A1406" s="192">
        <v>4800101340</v>
      </c>
      <c r="B1406" s="193" t="s">
        <v>1195</v>
      </c>
      <c r="C1406" s="193" t="s">
        <v>70</v>
      </c>
      <c r="D1406" s="193" t="s">
        <v>70</v>
      </c>
      <c r="E1406" s="194" t="s">
        <v>27</v>
      </c>
    </row>
    <row r="1407" spans="1:5">
      <c r="A1407" s="192">
        <v>4800101342</v>
      </c>
      <c r="B1407" s="193" t="s">
        <v>1194</v>
      </c>
      <c r="C1407" s="193" t="s">
        <v>70</v>
      </c>
      <c r="D1407" s="193" t="s">
        <v>70</v>
      </c>
      <c r="E1407" s="194" t="s">
        <v>27</v>
      </c>
    </row>
    <row r="1408" spans="1:5">
      <c r="A1408" s="192">
        <v>4800101343</v>
      </c>
      <c r="B1408" s="193" t="s">
        <v>151</v>
      </c>
      <c r="C1408" s="193" t="s">
        <v>70</v>
      </c>
      <c r="D1408" s="193" t="s">
        <v>70</v>
      </c>
      <c r="E1408" s="194" t="s">
        <v>27</v>
      </c>
    </row>
    <row r="1409" spans="1:5">
      <c r="A1409" s="192">
        <v>4800101344</v>
      </c>
      <c r="B1409" s="193" t="s">
        <v>1196</v>
      </c>
      <c r="C1409" s="193" t="s">
        <v>70</v>
      </c>
      <c r="D1409" s="193" t="s">
        <v>70</v>
      </c>
      <c r="E1409" s="194" t="s">
        <v>27</v>
      </c>
    </row>
    <row r="1410" spans="1:5">
      <c r="A1410" s="192">
        <v>4800101346</v>
      </c>
      <c r="B1410" s="193" t="s">
        <v>1197</v>
      </c>
      <c r="C1410" s="193" t="s">
        <v>104</v>
      </c>
      <c r="D1410" s="193" t="s">
        <v>22</v>
      </c>
      <c r="E1410" s="194" t="s">
        <v>10</v>
      </c>
    </row>
    <row r="1411" spans="1:5">
      <c r="A1411" s="192">
        <v>4800101347</v>
      </c>
      <c r="B1411" s="193" t="s">
        <v>1198</v>
      </c>
      <c r="C1411" s="193" t="s">
        <v>104</v>
      </c>
      <c r="D1411" s="193" t="s">
        <v>22</v>
      </c>
      <c r="E1411" s="194" t="s">
        <v>10</v>
      </c>
    </row>
    <row r="1412" spans="1:5">
      <c r="A1412" s="192">
        <v>4800101348</v>
      </c>
      <c r="B1412" s="193" t="s">
        <v>725</v>
      </c>
      <c r="C1412" s="193" t="s">
        <v>70</v>
      </c>
      <c r="D1412" s="193" t="s">
        <v>70</v>
      </c>
      <c r="E1412" s="194" t="s">
        <v>27</v>
      </c>
    </row>
    <row r="1413" spans="1:5">
      <c r="A1413" s="192">
        <v>4800101349</v>
      </c>
      <c r="B1413" s="193" t="s">
        <v>746</v>
      </c>
      <c r="C1413" s="193" t="s">
        <v>108</v>
      </c>
      <c r="D1413" s="193" t="s">
        <v>109</v>
      </c>
      <c r="E1413" s="194" t="s">
        <v>10</v>
      </c>
    </row>
    <row r="1414" spans="1:5">
      <c r="A1414" s="192">
        <v>4800101354</v>
      </c>
      <c r="B1414" s="193" t="s">
        <v>712</v>
      </c>
      <c r="C1414" s="193" t="s">
        <v>163</v>
      </c>
      <c r="D1414" s="193" t="s">
        <v>62</v>
      </c>
      <c r="E1414" s="194" t="s">
        <v>27</v>
      </c>
    </row>
    <row r="1415" spans="1:5">
      <c r="A1415" s="192">
        <v>4800101355</v>
      </c>
      <c r="B1415" s="193" t="s">
        <v>1199</v>
      </c>
      <c r="C1415" s="193" t="s">
        <v>104</v>
      </c>
      <c r="D1415" s="193" t="s">
        <v>22</v>
      </c>
      <c r="E1415" s="194" t="s">
        <v>10</v>
      </c>
    </row>
    <row r="1416" spans="1:5">
      <c r="A1416" s="192">
        <v>4800101356</v>
      </c>
      <c r="B1416" s="193" t="s">
        <v>712</v>
      </c>
      <c r="C1416" s="193" t="s">
        <v>163</v>
      </c>
      <c r="D1416" s="193" t="s">
        <v>62</v>
      </c>
      <c r="E1416" s="194" t="s">
        <v>27</v>
      </c>
    </row>
    <row r="1417" spans="1:5">
      <c r="A1417" s="192">
        <v>4800101357</v>
      </c>
      <c r="B1417" s="193" t="s">
        <v>565</v>
      </c>
      <c r="C1417" s="193" t="s">
        <v>104</v>
      </c>
      <c r="D1417" s="193" t="s">
        <v>22</v>
      </c>
      <c r="E1417" s="194" t="s">
        <v>10</v>
      </c>
    </row>
    <row r="1418" spans="1:5">
      <c r="A1418" s="192">
        <v>4800101359</v>
      </c>
      <c r="B1418" s="193" t="s">
        <v>572</v>
      </c>
      <c r="C1418" s="193" t="s">
        <v>104</v>
      </c>
      <c r="D1418" s="193" t="s">
        <v>22</v>
      </c>
      <c r="E1418" s="194" t="s">
        <v>10</v>
      </c>
    </row>
    <row r="1419" spans="1:5">
      <c r="A1419" s="192">
        <v>4800101360</v>
      </c>
      <c r="B1419" s="193" t="s">
        <v>807</v>
      </c>
      <c r="C1419" s="193" t="s">
        <v>104</v>
      </c>
      <c r="D1419" s="193" t="s">
        <v>22</v>
      </c>
      <c r="E1419" s="194" t="s">
        <v>10</v>
      </c>
    </row>
    <row r="1420" spans="1:5">
      <c r="A1420" s="192">
        <v>4800101365</v>
      </c>
      <c r="B1420" s="193" t="s">
        <v>1200</v>
      </c>
      <c r="C1420" s="193" t="s">
        <v>82</v>
      </c>
      <c r="D1420" s="193" t="s">
        <v>83</v>
      </c>
      <c r="E1420" s="194" t="s">
        <v>17</v>
      </c>
    </row>
    <row r="1421" spans="1:5">
      <c r="A1421" s="192">
        <v>4800101367</v>
      </c>
      <c r="B1421" s="193" t="s">
        <v>712</v>
      </c>
      <c r="C1421" s="193" t="s">
        <v>163</v>
      </c>
      <c r="D1421" s="193" t="s">
        <v>62</v>
      </c>
      <c r="E1421" s="194" t="s">
        <v>27</v>
      </c>
    </row>
    <row r="1422" spans="1:5">
      <c r="A1422" s="192">
        <v>4800101368</v>
      </c>
      <c r="B1422" s="193" t="s">
        <v>712</v>
      </c>
      <c r="C1422" s="193" t="s">
        <v>163</v>
      </c>
      <c r="D1422" s="193" t="s">
        <v>62</v>
      </c>
      <c r="E1422" s="194" t="s">
        <v>27</v>
      </c>
    </row>
    <row r="1423" spans="1:5">
      <c r="A1423" s="192">
        <v>4800101377</v>
      </c>
      <c r="B1423" s="193" t="s">
        <v>1005</v>
      </c>
      <c r="C1423" s="193" t="s">
        <v>163</v>
      </c>
      <c r="D1423" s="193" t="s">
        <v>62</v>
      </c>
      <c r="E1423" s="194" t="s">
        <v>27</v>
      </c>
    </row>
    <row r="1424" spans="1:5">
      <c r="A1424" s="192">
        <v>4800101379</v>
      </c>
      <c r="B1424" s="193" t="s">
        <v>910</v>
      </c>
      <c r="C1424" s="193" t="s">
        <v>163</v>
      </c>
      <c r="D1424" s="193" t="s">
        <v>62</v>
      </c>
      <c r="E1424" s="194" t="s">
        <v>27</v>
      </c>
    </row>
    <row r="1425" spans="1:5">
      <c r="A1425" s="192">
        <v>4800101381</v>
      </c>
      <c r="B1425" s="193" t="s">
        <v>977</v>
      </c>
      <c r="C1425" s="193" t="s">
        <v>163</v>
      </c>
      <c r="D1425" s="193" t="s">
        <v>62</v>
      </c>
      <c r="E1425" s="194" t="s">
        <v>27</v>
      </c>
    </row>
    <row r="1426" spans="1:5">
      <c r="A1426" s="192">
        <v>4800101382</v>
      </c>
      <c r="B1426" s="193" t="s">
        <v>909</v>
      </c>
      <c r="C1426" s="193" t="s">
        <v>163</v>
      </c>
      <c r="D1426" s="193" t="s">
        <v>62</v>
      </c>
      <c r="E1426" s="194" t="s">
        <v>27</v>
      </c>
    </row>
    <row r="1427" spans="1:5">
      <c r="A1427" s="192">
        <v>4800101386</v>
      </c>
      <c r="B1427" s="193" t="s">
        <v>1174</v>
      </c>
      <c r="C1427" s="193" t="s">
        <v>163</v>
      </c>
      <c r="D1427" s="193" t="s">
        <v>62</v>
      </c>
      <c r="E1427" s="194" t="s">
        <v>27</v>
      </c>
    </row>
    <row r="1428" spans="1:5">
      <c r="A1428" s="192">
        <v>4800101387</v>
      </c>
      <c r="B1428" s="193" t="s">
        <v>1201</v>
      </c>
      <c r="C1428" s="193" t="s">
        <v>38</v>
      </c>
      <c r="D1428" s="193" t="s">
        <v>22</v>
      </c>
      <c r="E1428" s="194" t="s">
        <v>10</v>
      </c>
    </row>
    <row r="1429" spans="1:5">
      <c r="A1429" s="192">
        <v>4800101390</v>
      </c>
      <c r="B1429" s="193" t="s">
        <v>977</v>
      </c>
      <c r="C1429" s="193" t="s">
        <v>163</v>
      </c>
      <c r="D1429" s="193" t="s">
        <v>62</v>
      </c>
      <c r="E1429" s="194" t="s">
        <v>27</v>
      </c>
    </row>
    <row r="1430" spans="1:5">
      <c r="A1430" s="192">
        <v>4800101392</v>
      </c>
      <c r="B1430" s="193" t="s">
        <v>1202</v>
      </c>
      <c r="C1430" s="193" t="s">
        <v>38</v>
      </c>
      <c r="D1430" s="193" t="s">
        <v>22</v>
      </c>
      <c r="E1430" s="194" t="s">
        <v>10</v>
      </c>
    </row>
    <row r="1431" spans="1:5">
      <c r="A1431" s="192">
        <v>4800101393</v>
      </c>
      <c r="B1431" s="193" t="s">
        <v>910</v>
      </c>
      <c r="C1431" s="193" t="s">
        <v>163</v>
      </c>
      <c r="D1431" s="193" t="s">
        <v>62</v>
      </c>
      <c r="E1431" s="194" t="s">
        <v>27</v>
      </c>
    </row>
    <row r="1432" spans="1:5">
      <c r="A1432" s="192">
        <v>4800101395</v>
      </c>
      <c r="B1432" s="193" t="s">
        <v>808</v>
      </c>
      <c r="C1432" s="193" t="s">
        <v>104</v>
      </c>
      <c r="D1432" s="193" t="s">
        <v>22</v>
      </c>
      <c r="E1432" s="194" t="s">
        <v>10</v>
      </c>
    </row>
    <row r="1433" spans="1:5">
      <c r="A1433" s="192">
        <v>4800101396</v>
      </c>
      <c r="B1433" s="193" t="s">
        <v>1203</v>
      </c>
      <c r="C1433" s="193" t="s">
        <v>38</v>
      </c>
      <c r="D1433" s="193" t="s">
        <v>22</v>
      </c>
      <c r="E1433" s="194" t="s">
        <v>10</v>
      </c>
    </row>
    <row r="1434" spans="1:5">
      <c r="A1434" s="192">
        <v>4800101397</v>
      </c>
      <c r="B1434" s="193" t="s">
        <v>1204</v>
      </c>
      <c r="C1434" s="193" t="s">
        <v>38</v>
      </c>
      <c r="D1434" s="193" t="s">
        <v>22</v>
      </c>
      <c r="E1434" s="194" t="s">
        <v>10</v>
      </c>
    </row>
    <row r="1435" spans="1:5">
      <c r="A1435" s="192">
        <v>4800101398</v>
      </c>
      <c r="B1435" s="193" t="s">
        <v>977</v>
      </c>
      <c r="C1435" s="193" t="s">
        <v>163</v>
      </c>
      <c r="D1435" s="193" t="s">
        <v>62</v>
      </c>
      <c r="E1435" s="194" t="s">
        <v>27</v>
      </c>
    </row>
    <row r="1436" spans="1:5">
      <c r="A1436" s="192">
        <v>4800101399</v>
      </c>
      <c r="B1436" s="193" t="s">
        <v>1205</v>
      </c>
      <c r="C1436" s="193" t="s">
        <v>38</v>
      </c>
      <c r="D1436" s="193" t="s">
        <v>22</v>
      </c>
      <c r="E1436" s="194" t="s">
        <v>10</v>
      </c>
    </row>
    <row r="1437" spans="1:5">
      <c r="A1437" s="192">
        <v>4800101400</v>
      </c>
      <c r="B1437" s="193" t="s">
        <v>1206</v>
      </c>
      <c r="C1437" s="193" t="s">
        <v>38</v>
      </c>
      <c r="D1437" s="193" t="s">
        <v>22</v>
      </c>
      <c r="E1437" s="194" t="s">
        <v>10</v>
      </c>
    </row>
    <row r="1438" spans="1:5">
      <c r="A1438" s="192">
        <v>4800101402</v>
      </c>
      <c r="B1438" s="193" t="s">
        <v>806</v>
      </c>
      <c r="C1438" s="193" t="s">
        <v>104</v>
      </c>
      <c r="D1438" s="193" t="s">
        <v>22</v>
      </c>
      <c r="E1438" s="194" t="s">
        <v>10</v>
      </c>
    </row>
    <row r="1439" spans="1:5">
      <c r="A1439" s="192">
        <v>4800101403</v>
      </c>
      <c r="B1439" s="193" t="s">
        <v>1025</v>
      </c>
      <c r="C1439" s="193" t="s">
        <v>104</v>
      </c>
      <c r="D1439" s="193" t="s">
        <v>22</v>
      </c>
      <c r="E1439" s="194" t="s">
        <v>10</v>
      </c>
    </row>
    <row r="1440" spans="1:5">
      <c r="A1440" s="192">
        <v>4800101404</v>
      </c>
      <c r="B1440" s="193" t="s">
        <v>578</v>
      </c>
      <c r="C1440" s="193" t="s">
        <v>104</v>
      </c>
      <c r="D1440" s="193" t="s">
        <v>22</v>
      </c>
      <c r="E1440" s="194" t="s">
        <v>10</v>
      </c>
    </row>
    <row r="1441" spans="1:5">
      <c r="A1441" s="192">
        <v>4800101406</v>
      </c>
      <c r="B1441" s="193" t="s">
        <v>679</v>
      </c>
      <c r="C1441" s="193" t="s">
        <v>104</v>
      </c>
      <c r="D1441" s="193" t="s">
        <v>22</v>
      </c>
      <c r="E1441" s="194" t="s">
        <v>10</v>
      </c>
    </row>
    <row r="1442" spans="1:5">
      <c r="A1442" s="192">
        <v>4800101407</v>
      </c>
      <c r="B1442" s="193" t="s">
        <v>1207</v>
      </c>
      <c r="C1442" s="193" t="s">
        <v>117</v>
      </c>
      <c r="D1442" s="193" t="s">
        <v>109</v>
      </c>
      <c r="E1442" s="194" t="s">
        <v>10</v>
      </c>
    </row>
    <row r="1443" spans="1:5">
      <c r="A1443" s="192">
        <v>4800101413</v>
      </c>
      <c r="B1443" s="193" t="s">
        <v>1208</v>
      </c>
      <c r="C1443" s="193" t="s">
        <v>104</v>
      </c>
      <c r="D1443" s="193" t="s">
        <v>22</v>
      </c>
      <c r="E1443" s="194" t="s">
        <v>10</v>
      </c>
    </row>
    <row r="1444" spans="1:5">
      <c r="A1444" s="192">
        <v>4800101414</v>
      </c>
      <c r="B1444" s="193" t="s">
        <v>1199</v>
      </c>
      <c r="C1444" s="193" t="s">
        <v>104</v>
      </c>
      <c r="D1444" s="193" t="s">
        <v>22</v>
      </c>
      <c r="E1444" s="194" t="s">
        <v>10</v>
      </c>
    </row>
    <row r="1445" spans="1:5">
      <c r="A1445" s="192">
        <v>4800101415</v>
      </c>
      <c r="B1445" s="193" t="s">
        <v>1209</v>
      </c>
      <c r="C1445" s="193" t="s">
        <v>19</v>
      </c>
      <c r="D1445" s="193" t="s">
        <v>19</v>
      </c>
      <c r="E1445" s="194" t="s">
        <v>27</v>
      </c>
    </row>
    <row r="1446" spans="1:5">
      <c r="A1446" s="192">
        <v>4800101416</v>
      </c>
      <c r="B1446" s="193" t="s">
        <v>585</v>
      </c>
      <c r="C1446" s="193" t="s">
        <v>104</v>
      </c>
      <c r="D1446" s="193" t="s">
        <v>22</v>
      </c>
      <c r="E1446" s="194" t="s">
        <v>10</v>
      </c>
    </row>
    <row r="1447" spans="1:5">
      <c r="A1447" s="192">
        <v>4800101418</v>
      </c>
      <c r="B1447" s="193" t="s">
        <v>593</v>
      </c>
      <c r="C1447" s="193" t="s">
        <v>104</v>
      </c>
      <c r="D1447" s="193" t="s">
        <v>22</v>
      </c>
      <c r="E1447" s="194" t="s">
        <v>10</v>
      </c>
    </row>
    <row r="1448" spans="1:5">
      <c r="A1448" s="192">
        <v>4800101419</v>
      </c>
      <c r="B1448" s="193" t="s">
        <v>812</v>
      </c>
      <c r="C1448" s="193" t="s">
        <v>104</v>
      </c>
      <c r="D1448" s="193" t="s">
        <v>22</v>
      </c>
      <c r="E1448" s="194" t="s">
        <v>10</v>
      </c>
    </row>
    <row r="1449" spans="1:5">
      <c r="A1449" s="192">
        <v>4800101420</v>
      </c>
      <c r="B1449" s="193" t="s">
        <v>1210</v>
      </c>
      <c r="C1449" s="193" t="s">
        <v>108</v>
      </c>
      <c r="D1449" s="193" t="s">
        <v>109</v>
      </c>
      <c r="E1449" s="194" t="s">
        <v>10</v>
      </c>
    </row>
    <row r="1450" spans="1:5">
      <c r="A1450" s="192">
        <v>4800101435</v>
      </c>
      <c r="B1450" s="193" t="s">
        <v>1211</v>
      </c>
      <c r="C1450" s="193" t="s">
        <v>108</v>
      </c>
      <c r="D1450" s="193" t="s">
        <v>109</v>
      </c>
      <c r="E1450" s="194" t="s">
        <v>10</v>
      </c>
    </row>
    <row r="1451" spans="1:5">
      <c r="A1451" s="192">
        <v>4800101443</v>
      </c>
      <c r="B1451" s="193" t="s">
        <v>1212</v>
      </c>
      <c r="C1451" s="193" t="s">
        <v>70</v>
      </c>
      <c r="D1451" s="193" t="s">
        <v>70</v>
      </c>
      <c r="E1451" s="194" t="s">
        <v>27</v>
      </c>
    </row>
    <row r="1452" spans="1:5">
      <c r="A1452" s="192">
        <v>4800101457</v>
      </c>
      <c r="B1452" s="193" t="s">
        <v>1213</v>
      </c>
      <c r="C1452" s="193" t="s">
        <v>38</v>
      </c>
      <c r="D1452" s="193" t="s">
        <v>22</v>
      </c>
      <c r="E1452" s="194" t="s">
        <v>10</v>
      </c>
    </row>
    <row r="1453" spans="1:5">
      <c r="A1453" s="192">
        <v>4800101460</v>
      </c>
      <c r="B1453" s="193" t="s">
        <v>1214</v>
      </c>
      <c r="C1453" s="193" t="s">
        <v>70</v>
      </c>
      <c r="D1453" s="193" t="s">
        <v>70</v>
      </c>
      <c r="E1453" s="194" t="s">
        <v>27</v>
      </c>
    </row>
    <row r="1454" spans="1:5">
      <c r="A1454" s="192">
        <v>4800101465</v>
      </c>
      <c r="B1454" s="193" t="s">
        <v>887</v>
      </c>
      <c r="C1454" s="193" t="s">
        <v>163</v>
      </c>
      <c r="D1454" s="193" t="s">
        <v>62</v>
      </c>
      <c r="E1454" s="194" t="s">
        <v>27</v>
      </c>
    </row>
    <row r="1455" spans="1:5">
      <c r="A1455" s="192">
        <v>4800101466</v>
      </c>
      <c r="B1455" s="193" t="s">
        <v>1215</v>
      </c>
      <c r="C1455" s="193" t="s">
        <v>57</v>
      </c>
      <c r="D1455" s="193" t="s">
        <v>57</v>
      </c>
      <c r="E1455" s="194" t="s">
        <v>33</v>
      </c>
    </row>
    <row r="1456" spans="1:5">
      <c r="A1456" s="192">
        <v>4800101472</v>
      </c>
      <c r="B1456" s="193" t="s">
        <v>1216</v>
      </c>
      <c r="C1456" s="193" t="s">
        <v>38</v>
      </c>
      <c r="D1456" s="193" t="s">
        <v>22</v>
      </c>
      <c r="E1456" s="194" t="s">
        <v>10</v>
      </c>
    </row>
    <row r="1457" spans="1:5">
      <c r="A1457" s="192">
        <v>4800101475</v>
      </c>
      <c r="B1457" s="193" t="s">
        <v>1217</v>
      </c>
      <c r="C1457" s="193" t="s">
        <v>38</v>
      </c>
      <c r="D1457" s="193" t="s">
        <v>22</v>
      </c>
      <c r="E1457" s="194" t="s">
        <v>10</v>
      </c>
    </row>
    <row r="1458" spans="1:5">
      <c r="A1458" s="192">
        <v>4900000437</v>
      </c>
      <c r="B1458" s="193" t="s">
        <v>194</v>
      </c>
      <c r="C1458" s="193" t="s">
        <v>25</v>
      </c>
      <c r="D1458" s="193" t="s">
        <v>26</v>
      </c>
      <c r="E1458" s="194" t="s">
        <v>27</v>
      </c>
    </row>
    <row r="1459" spans="1:5">
      <c r="A1459" s="192">
        <v>4800101486</v>
      </c>
      <c r="B1459" s="193" t="s">
        <v>194</v>
      </c>
      <c r="C1459" s="193" t="s">
        <v>25</v>
      </c>
      <c r="D1459" s="193" t="s">
        <v>26</v>
      </c>
      <c r="E1459" s="194" t="s">
        <v>27</v>
      </c>
    </row>
    <row r="1460" spans="1:5">
      <c r="A1460" s="192">
        <v>4800101489</v>
      </c>
      <c r="B1460" s="193" t="s">
        <v>1218</v>
      </c>
      <c r="C1460" s="193" t="s">
        <v>163</v>
      </c>
      <c r="D1460" s="193" t="s">
        <v>62</v>
      </c>
      <c r="E1460" s="194" t="s">
        <v>27</v>
      </c>
    </row>
    <row r="1461" spans="1:5">
      <c r="A1461" s="192">
        <v>4800101497</v>
      </c>
      <c r="B1461" s="193" t="s">
        <v>1219</v>
      </c>
      <c r="C1461" s="193" t="s">
        <v>45</v>
      </c>
      <c r="D1461" s="193" t="s">
        <v>22</v>
      </c>
      <c r="E1461" s="194" t="s">
        <v>10</v>
      </c>
    </row>
    <row r="1462" spans="1:5">
      <c r="A1462" s="192">
        <v>4800101498</v>
      </c>
      <c r="B1462" s="193" t="s">
        <v>1220</v>
      </c>
      <c r="C1462" s="193" t="s">
        <v>76</v>
      </c>
      <c r="D1462" s="193" t="s">
        <v>77</v>
      </c>
      <c r="E1462" s="194" t="s">
        <v>10</v>
      </c>
    </row>
    <row r="1463" spans="1:5">
      <c r="A1463" s="192">
        <v>4800101499</v>
      </c>
      <c r="B1463" s="193" t="s">
        <v>1221</v>
      </c>
      <c r="C1463" s="193" t="s">
        <v>104</v>
      </c>
      <c r="D1463" s="193" t="s">
        <v>22</v>
      </c>
      <c r="E1463" s="194" t="s">
        <v>10</v>
      </c>
    </row>
    <row r="1464" spans="1:5">
      <c r="A1464" s="192">
        <v>4800101501</v>
      </c>
      <c r="B1464" s="193" t="s">
        <v>1222</v>
      </c>
      <c r="C1464" s="193" t="s">
        <v>104</v>
      </c>
      <c r="D1464" s="193" t="s">
        <v>22</v>
      </c>
      <c r="E1464" s="194" t="s">
        <v>10</v>
      </c>
    </row>
    <row r="1465" spans="1:5">
      <c r="A1465" s="192">
        <v>4800101502</v>
      </c>
      <c r="B1465" s="193" t="s">
        <v>977</v>
      </c>
      <c r="C1465" s="193" t="s">
        <v>163</v>
      </c>
      <c r="D1465" s="193" t="s">
        <v>62</v>
      </c>
      <c r="E1465" s="194" t="s">
        <v>27</v>
      </c>
    </row>
    <row r="1466" spans="1:5">
      <c r="A1466" s="192">
        <v>4800101503</v>
      </c>
      <c r="B1466" s="193" t="s">
        <v>1223</v>
      </c>
      <c r="C1466" s="193" t="s">
        <v>104</v>
      </c>
      <c r="D1466" s="193" t="s">
        <v>22</v>
      </c>
      <c r="E1466" s="194" t="s">
        <v>10</v>
      </c>
    </row>
    <row r="1467" spans="1:5">
      <c r="A1467" s="192">
        <v>4800101504</v>
      </c>
      <c r="B1467" s="193" t="s">
        <v>910</v>
      </c>
      <c r="C1467" s="193" t="s">
        <v>163</v>
      </c>
      <c r="D1467" s="193" t="s">
        <v>62</v>
      </c>
      <c r="E1467" s="194" t="s">
        <v>27</v>
      </c>
    </row>
    <row r="1468" spans="1:5">
      <c r="A1468" s="192">
        <v>4800101505</v>
      </c>
      <c r="B1468" s="193" t="s">
        <v>1224</v>
      </c>
      <c r="C1468" s="193" t="s">
        <v>104</v>
      </c>
      <c r="D1468" s="193" t="s">
        <v>22</v>
      </c>
      <c r="E1468" s="194" t="s">
        <v>10</v>
      </c>
    </row>
    <row r="1469" spans="1:5">
      <c r="A1469" s="192">
        <v>4800101506</v>
      </c>
      <c r="B1469" s="193" t="s">
        <v>910</v>
      </c>
      <c r="C1469" s="193" t="s">
        <v>163</v>
      </c>
      <c r="D1469" s="193" t="s">
        <v>62</v>
      </c>
      <c r="E1469" s="194" t="s">
        <v>27</v>
      </c>
    </row>
    <row r="1470" spans="1:5">
      <c r="A1470" s="192">
        <v>4800101507</v>
      </c>
      <c r="B1470" s="193" t="s">
        <v>1225</v>
      </c>
      <c r="C1470" s="193" t="s">
        <v>104</v>
      </c>
      <c r="D1470" s="193" t="s">
        <v>22</v>
      </c>
      <c r="E1470" s="194" t="s">
        <v>10</v>
      </c>
    </row>
    <row r="1471" spans="1:5">
      <c r="A1471" s="192">
        <v>4800101508</v>
      </c>
      <c r="B1471" s="193" t="s">
        <v>909</v>
      </c>
      <c r="C1471" s="193" t="s">
        <v>163</v>
      </c>
      <c r="D1471" s="193" t="s">
        <v>62</v>
      </c>
      <c r="E1471" s="194" t="s">
        <v>27</v>
      </c>
    </row>
    <row r="1472" spans="1:5">
      <c r="A1472" s="192">
        <v>4800101509</v>
      </c>
      <c r="B1472" s="193" t="s">
        <v>1226</v>
      </c>
      <c r="C1472" s="193" t="s">
        <v>97</v>
      </c>
      <c r="D1472" s="193" t="s">
        <v>26</v>
      </c>
      <c r="E1472" s="194" t="s">
        <v>27</v>
      </c>
    </row>
    <row r="1473" spans="1:5">
      <c r="A1473" s="192">
        <v>4800101511</v>
      </c>
      <c r="B1473" s="193" t="s">
        <v>1227</v>
      </c>
      <c r="C1473" s="193" t="s">
        <v>70</v>
      </c>
      <c r="D1473" s="193" t="s">
        <v>70</v>
      </c>
      <c r="E1473" s="194" t="s">
        <v>27</v>
      </c>
    </row>
    <row r="1474" spans="1:5">
      <c r="A1474" s="192">
        <v>4800101512</v>
      </c>
      <c r="B1474" s="193" t="s">
        <v>1228</v>
      </c>
      <c r="C1474" s="193" t="s">
        <v>35</v>
      </c>
      <c r="D1474" s="193" t="s">
        <v>36</v>
      </c>
      <c r="E1474" s="194" t="s">
        <v>27</v>
      </c>
    </row>
    <row r="1475" spans="1:5">
      <c r="A1475" s="192">
        <v>4800101513</v>
      </c>
      <c r="B1475" s="193" t="s">
        <v>1229</v>
      </c>
      <c r="C1475" s="193" t="s">
        <v>70</v>
      </c>
      <c r="D1475" s="193" t="s">
        <v>70</v>
      </c>
      <c r="E1475" s="194" t="s">
        <v>27</v>
      </c>
    </row>
    <row r="1476" spans="1:5">
      <c r="A1476" s="192">
        <v>4800101514</v>
      </c>
      <c r="B1476" s="193" t="s">
        <v>1112</v>
      </c>
      <c r="C1476" s="193" t="s">
        <v>163</v>
      </c>
      <c r="D1476" s="193" t="s">
        <v>62</v>
      </c>
      <c r="E1476" s="194" t="s">
        <v>27</v>
      </c>
    </row>
    <row r="1477" spans="1:5">
      <c r="A1477" s="192">
        <v>4800101515</v>
      </c>
      <c r="B1477" s="193" t="s">
        <v>712</v>
      </c>
      <c r="C1477" s="193" t="s">
        <v>163</v>
      </c>
      <c r="D1477" s="193" t="s">
        <v>62</v>
      </c>
      <c r="E1477" s="194" t="s">
        <v>27</v>
      </c>
    </row>
    <row r="1478" spans="1:5">
      <c r="A1478" s="192">
        <v>4800101516</v>
      </c>
      <c r="B1478" s="193" t="s">
        <v>789</v>
      </c>
      <c r="C1478" s="193" t="s">
        <v>57</v>
      </c>
      <c r="D1478" s="193" t="s">
        <v>57</v>
      </c>
      <c r="E1478" s="194" t="s">
        <v>33</v>
      </c>
    </row>
    <row r="1479" spans="1:5">
      <c r="A1479" s="192">
        <v>4800101532</v>
      </c>
      <c r="B1479" s="193" t="s">
        <v>1230</v>
      </c>
      <c r="C1479" s="193" t="s">
        <v>70</v>
      </c>
      <c r="D1479" s="193" t="s">
        <v>70</v>
      </c>
      <c r="E1479" s="194" t="s">
        <v>27</v>
      </c>
    </row>
    <row r="1480" spans="1:5">
      <c r="A1480" s="192">
        <v>4800101533</v>
      </c>
      <c r="B1480" s="193" t="s">
        <v>1231</v>
      </c>
      <c r="C1480" s="193" t="s">
        <v>25</v>
      </c>
      <c r="D1480" s="193" t="s">
        <v>26</v>
      </c>
      <c r="E1480" s="194" t="s">
        <v>27</v>
      </c>
    </row>
    <row r="1481" spans="1:5">
      <c r="A1481" s="192">
        <v>4800101539</v>
      </c>
      <c r="B1481" s="193" t="s">
        <v>1232</v>
      </c>
      <c r="C1481" s="193" t="s">
        <v>45</v>
      </c>
      <c r="D1481" s="193" t="s">
        <v>22</v>
      </c>
      <c r="E1481" s="194" t="s">
        <v>10</v>
      </c>
    </row>
    <row r="1482" spans="1:5">
      <c r="A1482" s="192">
        <v>4800101548</v>
      </c>
      <c r="B1482" s="193" t="s">
        <v>1233</v>
      </c>
      <c r="C1482" s="193" t="s">
        <v>38</v>
      </c>
      <c r="D1482" s="193" t="s">
        <v>22</v>
      </c>
      <c r="E1482" s="194" t="s">
        <v>10</v>
      </c>
    </row>
    <row r="1483" spans="1:5">
      <c r="A1483" s="192">
        <v>4800101570</v>
      </c>
      <c r="B1483" s="193" t="s">
        <v>1234</v>
      </c>
      <c r="C1483" s="193" t="s">
        <v>104</v>
      </c>
      <c r="D1483" s="193" t="s">
        <v>22</v>
      </c>
      <c r="E1483" s="194" t="s">
        <v>10</v>
      </c>
    </row>
    <row r="1484" spans="1:5">
      <c r="A1484" s="192">
        <v>4800101576</v>
      </c>
      <c r="B1484" s="193" t="s">
        <v>1133</v>
      </c>
      <c r="C1484" s="193" t="s">
        <v>108</v>
      </c>
      <c r="D1484" s="193" t="s">
        <v>109</v>
      </c>
      <c r="E1484" s="194" t="s">
        <v>10</v>
      </c>
    </row>
    <row r="1485" spans="1:5">
      <c r="A1485" s="192">
        <v>4800101578</v>
      </c>
      <c r="B1485" s="193" t="s">
        <v>1235</v>
      </c>
      <c r="C1485" s="193" t="s">
        <v>38</v>
      </c>
      <c r="D1485" s="193" t="s">
        <v>22</v>
      </c>
      <c r="E1485" s="194" t="s">
        <v>10</v>
      </c>
    </row>
    <row r="1486" spans="1:5">
      <c r="A1486" s="192">
        <v>4800101580</v>
      </c>
      <c r="B1486" s="193" t="s">
        <v>1236</v>
      </c>
      <c r="C1486" s="193" t="s">
        <v>61</v>
      </c>
      <c r="D1486" s="193" t="s">
        <v>62</v>
      </c>
      <c r="E1486" s="194" t="s">
        <v>27</v>
      </c>
    </row>
    <row r="1487" spans="1:5">
      <c r="A1487" s="192">
        <v>4800101584</v>
      </c>
      <c r="B1487" s="193" t="s">
        <v>1237</v>
      </c>
      <c r="C1487" s="193" t="s">
        <v>45</v>
      </c>
      <c r="D1487" s="193" t="s">
        <v>22</v>
      </c>
      <c r="E1487" s="194" t="s">
        <v>10</v>
      </c>
    </row>
    <row r="1488" spans="1:5">
      <c r="A1488" s="192">
        <v>4800101586</v>
      </c>
      <c r="B1488" s="193" t="s">
        <v>1238</v>
      </c>
      <c r="C1488" s="193" t="s">
        <v>104</v>
      </c>
      <c r="D1488" s="193" t="s">
        <v>22</v>
      </c>
      <c r="E1488" s="194" t="s">
        <v>10</v>
      </c>
    </row>
    <row r="1489" spans="1:5">
      <c r="A1489" s="192">
        <v>4800101587</v>
      </c>
      <c r="B1489" s="193" t="s">
        <v>1136</v>
      </c>
      <c r="C1489" s="193" t="s">
        <v>108</v>
      </c>
      <c r="D1489" s="193" t="s">
        <v>109</v>
      </c>
      <c r="E1489" s="194" t="s">
        <v>10</v>
      </c>
    </row>
    <row r="1490" spans="1:5">
      <c r="A1490" s="192">
        <v>4800101588</v>
      </c>
      <c r="B1490" s="193" t="s">
        <v>907</v>
      </c>
      <c r="C1490" s="193" t="s">
        <v>45</v>
      </c>
      <c r="D1490" s="193" t="s">
        <v>22</v>
      </c>
      <c r="E1490" s="194" t="s">
        <v>10</v>
      </c>
    </row>
    <row r="1491" spans="1:5">
      <c r="A1491" s="192">
        <v>4800101589</v>
      </c>
      <c r="B1491" s="193" t="s">
        <v>1239</v>
      </c>
      <c r="C1491" s="193" t="s">
        <v>104</v>
      </c>
      <c r="D1491" s="193" t="s">
        <v>22</v>
      </c>
      <c r="E1491" s="194" t="s">
        <v>10</v>
      </c>
    </row>
    <row r="1492" spans="1:5">
      <c r="A1492" s="192">
        <v>4800101590</v>
      </c>
      <c r="B1492" s="193" t="s">
        <v>1137</v>
      </c>
      <c r="C1492" s="193" t="s">
        <v>108</v>
      </c>
      <c r="D1492" s="193" t="s">
        <v>109</v>
      </c>
      <c r="E1492" s="194" t="s">
        <v>10</v>
      </c>
    </row>
    <row r="1493" spans="1:5">
      <c r="A1493" s="192">
        <v>4800101592</v>
      </c>
      <c r="B1493" s="193" t="s">
        <v>1240</v>
      </c>
      <c r="C1493" s="193" t="s">
        <v>108</v>
      </c>
      <c r="D1493" s="193" t="s">
        <v>109</v>
      </c>
      <c r="E1493" s="194" t="s">
        <v>10</v>
      </c>
    </row>
    <row r="1494" spans="1:5">
      <c r="A1494" s="192">
        <v>4800101596</v>
      </c>
      <c r="B1494" s="193" t="s">
        <v>1241</v>
      </c>
      <c r="C1494" s="193" t="s">
        <v>45</v>
      </c>
      <c r="D1494" s="193" t="s">
        <v>22</v>
      </c>
      <c r="E1494" s="194" t="s">
        <v>10</v>
      </c>
    </row>
    <row r="1495" spans="1:5">
      <c r="A1495" s="192">
        <v>4800101601</v>
      </c>
      <c r="B1495" s="193" t="s">
        <v>1242</v>
      </c>
      <c r="C1495" s="193" t="s">
        <v>57</v>
      </c>
      <c r="D1495" s="193" t="s">
        <v>57</v>
      </c>
      <c r="E1495" s="194" t="s">
        <v>33</v>
      </c>
    </row>
    <row r="1496" spans="1:5">
      <c r="A1496" s="192">
        <v>4800101632</v>
      </c>
      <c r="B1496" s="193" t="s">
        <v>1243</v>
      </c>
      <c r="C1496" s="193" t="s">
        <v>117</v>
      </c>
      <c r="D1496" s="193" t="s">
        <v>109</v>
      </c>
      <c r="E1496" s="194" t="s">
        <v>10</v>
      </c>
    </row>
    <row r="1497" spans="1:5">
      <c r="A1497" s="192">
        <v>4800101633</v>
      </c>
      <c r="B1497" s="193" t="s">
        <v>1244</v>
      </c>
      <c r="C1497" s="193" t="s">
        <v>156</v>
      </c>
      <c r="D1497" s="193" t="s">
        <v>9</v>
      </c>
      <c r="E1497" s="194" t="s">
        <v>10</v>
      </c>
    </row>
    <row r="1498" spans="1:5">
      <c r="A1498" s="192">
        <v>4800101638</v>
      </c>
      <c r="B1498" s="193" t="s">
        <v>725</v>
      </c>
      <c r="C1498" s="193" t="s">
        <v>82</v>
      </c>
      <c r="D1498" s="193" t="s">
        <v>83</v>
      </c>
      <c r="E1498" s="194" t="s">
        <v>17</v>
      </c>
    </row>
    <row r="1499" spans="1:5">
      <c r="A1499" s="192">
        <v>4800101641</v>
      </c>
      <c r="B1499" s="193" t="s">
        <v>909</v>
      </c>
      <c r="C1499" s="193" t="s">
        <v>163</v>
      </c>
      <c r="D1499" s="193" t="s">
        <v>62</v>
      </c>
      <c r="E1499" s="194" t="s">
        <v>27</v>
      </c>
    </row>
    <row r="1500" spans="1:5">
      <c r="A1500" s="192">
        <v>4800101642</v>
      </c>
      <c r="B1500" s="193" t="s">
        <v>1244</v>
      </c>
      <c r="C1500" s="193" t="s">
        <v>156</v>
      </c>
      <c r="D1500" s="193" t="s">
        <v>9</v>
      </c>
      <c r="E1500" s="194" t="s">
        <v>10</v>
      </c>
    </row>
    <row r="1501" spans="1:5">
      <c r="A1501" s="192">
        <v>4800101645</v>
      </c>
      <c r="B1501" s="193" t="s">
        <v>166</v>
      </c>
      <c r="C1501" s="193" t="s">
        <v>87</v>
      </c>
      <c r="D1501" s="193" t="s">
        <v>88</v>
      </c>
      <c r="E1501" s="194" t="s">
        <v>33</v>
      </c>
    </row>
    <row r="1502" spans="1:5">
      <c r="A1502" s="192">
        <v>4800101648</v>
      </c>
      <c r="B1502" s="193" t="s">
        <v>320</v>
      </c>
      <c r="C1502" s="193" t="s">
        <v>51</v>
      </c>
      <c r="D1502" s="193" t="s">
        <v>52</v>
      </c>
      <c r="E1502" s="194" t="s">
        <v>49</v>
      </c>
    </row>
    <row r="1503" spans="1:5">
      <c r="A1503" s="192">
        <v>4800101651</v>
      </c>
      <c r="B1503" s="193" t="s">
        <v>616</v>
      </c>
      <c r="C1503" s="193" t="s">
        <v>38</v>
      </c>
      <c r="D1503" s="193" t="s">
        <v>22</v>
      </c>
      <c r="E1503" s="194" t="s">
        <v>10</v>
      </c>
    </row>
    <row r="1504" spans="1:5">
      <c r="A1504" s="192">
        <v>4800101653</v>
      </c>
      <c r="B1504" s="193" t="s">
        <v>1245</v>
      </c>
      <c r="C1504" s="193" t="s">
        <v>61</v>
      </c>
      <c r="D1504" s="193" t="s">
        <v>62</v>
      </c>
      <c r="E1504" s="194" t="s">
        <v>27</v>
      </c>
    </row>
    <row r="1505" spans="1:5">
      <c r="A1505" s="192">
        <v>4800101655</v>
      </c>
      <c r="B1505" s="193" t="s">
        <v>612</v>
      </c>
      <c r="C1505" s="193" t="s">
        <v>45</v>
      </c>
      <c r="D1505" s="193" t="s">
        <v>22</v>
      </c>
      <c r="E1505" s="194" t="s">
        <v>10</v>
      </c>
    </row>
    <row r="1506" spans="1:5">
      <c r="A1506" s="192">
        <v>4800101657</v>
      </c>
      <c r="B1506" s="193" t="s">
        <v>141</v>
      </c>
      <c r="C1506" s="193" t="s">
        <v>35</v>
      </c>
      <c r="D1506" s="193" t="s">
        <v>36</v>
      </c>
      <c r="E1506" s="194" t="s">
        <v>27</v>
      </c>
    </row>
    <row r="1507" spans="1:5">
      <c r="A1507" s="192">
        <v>4800101658</v>
      </c>
      <c r="B1507" s="193" t="s">
        <v>1246</v>
      </c>
      <c r="C1507" s="193" t="s">
        <v>57</v>
      </c>
      <c r="D1507" s="193" t="s">
        <v>57</v>
      </c>
      <c r="E1507" s="194" t="s">
        <v>33</v>
      </c>
    </row>
    <row r="1508" spans="1:5">
      <c r="A1508" s="192">
        <v>4800101659</v>
      </c>
      <c r="B1508" s="193" t="s">
        <v>34</v>
      </c>
      <c r="C1508" s="193" t="s">
        <v>42</v>
      </c>
      <c r="D1508" s="193" t="s">
        <v>42</v>
      </c>
      <c r="E1508" s="194" t="s">
        <v>43</v>
      </c>
    </row>
    <row r="1509" spans="1:5">
      <c r="A1509" s="192">
        <v>4800101662</v>
      </c>
      <c r="B1509" s="193" t="s">
        <v>1247</v>
      </c>
      <c r="C1509" s="193" t="s">
        <v>163</v>
      </c>
      <c r="D1509" s="193" t="s">
        <v>62</v>
      </c>
      <c r="E1509" s="194" t="s">
        <v>27</v>
      </c>
    </row>
    <row r="1510" spans="1:5">
      <c r="A1510" s="192">
        <v>4800101663</v>
      </c>
      <c r="B1510" s="193" t="s">
        <v>909</v>
      </c>
      <c r="C1510" s="193" t="s">
        <v>163</v>
      </c>
      <c r="D1510" s="193" t="s">
        <v>62</v>
      </c>
      <c r="E1510" s="194" t="s">
        <v>27</v>
      </c>
    </row>
    <row r="1511" spans="1:5">
      <c r="A1511" s="192">
        <v>4800101664</v>
      </c>
      <c r="B1511" s="193" t="s">
        <v>909</v>
      </c>
      <c r="C1511" s="193" t="s">
        <v>163</v>
      </c>
      <c r="D1511" s="193" t="s">
        <v>62</v>
      </c>
      <c r="E1511" s="194" t="s">
        <v>27</v>
      </c>
    </row>
    <row r="1512" spans="1:5">
      <c r="A1512" s="192">
        <v>4800101666</v>
      </c>
      <c r="B1512" s="193" t="s">
        <v>910</v>
      </c>
      <c r="C1512" s="193" t="s">
        <v>163</v>
      </c>
      <c r="D1512" s="193" t="s">
        <v>62</v>
      </c>
      <c r="E1512" s="194" t="s">
        <v>27</v>
      </c>
    </row>
    <row r="1513" spans="1:5">
      <c r="A1513" s="192">
        <v>4800101667</v>
      </c>
      <c r="B1513" s="193" t="s">
        <v>977</v>
      </c>
      <c r="C1513" s="193" t="s">
        <v>163</v>
      </c>
      <c r="D1513" s="193" t="s">
        <v>62</v>
      </c>
      <c r="E1513" s="194" t="s">
        <v>27</v>
      </c>
    </row>
    <row r="1514" spans="1:5">
      <c r="A1514" s="192">
        <v>4800101668</v>
      </c>
      <c r="B1514" s="193" t="s">
        <v>909</v>
      </c>
      <c r="C1514" s="193" t="s">
        <v>163</v>
      </c>
      <c r="D1514" s="193" t="s">
        <v>62</v>
      </c>
      <c r="E1514" s="194" t="s">
        <v>27</v>
      </c>
    </row>
    <row r="1515" spans="1:5">
      <c r="A1515" s="192">
        <v>4800101669</v>
      </c>
      <c r="B1515" s="193" t="s">
        <v>909</v>
      </c>
      <c r="C1515" s="193" t="s">
        <v>163</v>
      </c>
      <c r="D1515" s="193" t="s">
        <v>62</v>
      </c>
      <c r="E1515" s="194" t="s">
        <v>27</v>
      </c>
    </row>
    <row r="1516" spans="1:5">
      <c r="A1516" s="192">
        <v>4800101670</v>
      </c>
      <c r="B1516" s="193" t="s">
        <v>909</v>
      </c>
      <c r="C1516" s="193" t="s">
        <v>163</v>
      </c>
      <c r="D1516" s="193" t="s">
        <v>62</v>
      </c>
      <c r="E1516" s="194" t="s">
        <v>27</v>
      </c>
    </row>
    <row r="1517" spans="1:5">
      <c r="A1517" s="192">
        <v>4800101671</v>
      </c>
      <c r="B1517" s="193" t="s">
        <v>630</v>
      </c>
      <c r="C1517" s="193" t="s">
        <v>117</v>
      </c>
      <c r="D1517" s="193" t="s">
        <v>109</v>
      </c>
      <c r="E1517" s="194" t="s">
        <v>10</v>
      </c>
    </row>
    <row r="1518" spans="1:5">
      <c r="A1518" s="192">
        <v>4800101680</v>
      </c>
      <c r="B1518" s="193" t="s">
        <v>1248</v>
      </c>
      <c r="C1518" s="193" t="s">
        <v>97</v>
      </c>
      <c r="D1518" s="193" t="s">
        <v>26</v>
      </c>
      <c r="E1518" s="194" t="s">
        <v>27</v>
      </c>
    </row>
    <row r="1519" spans="1:5">
      <c r="A1519" s="192">
        <v>4800101683</v>
      </c>
      <c r="B1519" s="193" t="s">
        <v>1249</v>
      </c>
      <c r="C1519" s="193" t="s">
        <v>156</v>
      </c>
      <c r="D1519" s="193" t="s">
        <v>9</v>
      </c>
      <c r="E1519" s="194" t="s">
        <v>10</v>
      </c>
    </row>
    <row r="1520" spans="1:5">
      <c r="A1520" s="192">
        <v>4800101688</v>
      </c>
      <c r="B1520" s="193" t="s">
        <v>909</v>
      </c>
      <c r="C1520" s="193" t="s">
        <v>163</v>
      </c>
      <c r="D1520" s="193" t="s">
        <v>62</v>
      </c>
      <c r="E1520" s="194" t="s">
        <v>27</v>
      </c>
    </row>
    <row r="1521" spans="1:5">
      <c r="A1521" s="192">
        <v>4800101689</v>
      </c>
      <c r="B1521" s="193" t="s">
        <v>795</v>
      </c>
      <c r="C1521" s="193" t="s">
        <v>38</v>
      </c>
      <c r="D1521" s="193" t="s">
        <v>22</v>
      </c>
      <c r="E1521" s="194" t="s">
        <v>10</v>
      </c>
    </row>
    <row r="1522" spans="1:5">
      <c r="A1522" s="192">
        <v>4800101691</v>
      </c>
      <c r="B1522" s="193" t="s">
        <v>909</v>
      </c>
      <c r="C1522" s="193" t="s">
        <v>163</v>
      </c>
      <c r="D1522" s="193" t="s">
        <v>62</v>
      </c>
      <c r="E1522" s="194" t="s">
        <v>27</v>
      </c>
    </row>
    <row r="1523" spans="1:5">
      <c r="A1523" s="192">
        <v>4800101692</v>
      </c>
      <c r="B1523" s="193" t="s">
        <v>977</v>
      </c>
      <c r="C1523" s="193" t="s">
        <v>163</v>
      </c>
      <c r="D1523" s="193" t="s">
        <v>62</v>
      </c>
      <c r="E1523" s="194" t="s">
        <v>27</v>
      </c>
    </row>
    <row r="1524" spans="1:5">
      <c r="A1524" s="192">
        <v>4800101693</v>
      </c>
      <c r="B1524" s="193" t="s">
        <v>977</v>
      </c>
      <c r="C1524" s="193" t="s">
        <v>163</v>
      </c>
      <c r="D1524" s="193" t="s">
        <v>62</v>
      </c>
      <c r="E1524" s="194" t="s">
        <v>27</v>
      </c>
    </row>
    <row r="1525" spans="1:5">
      <c r="A1525" s="192">
        <v>4800101694</v>
      </c>
      <c r="B1525" s="193" t="s">
        <v>1174</v>
      </c>
      <c r="C1525" s="193" t="s">
        <v>163</v>
      </c>
      <c r="D1525" s="193" t="s">
        <v>62</v>
      </c>
      <c r="E1525" s="194" t="s">
        <v>27</v>
      </c>
    </row>
    <row r="1526" spans="1:5">
      <c r="A1526" s="192">
        <v>4800101697</v>
      </c>
      <c r="B1526" s="193" t="s">
        <v>977</v>
      </c>
      <c r="C1526" s="193" t="s">
        <v>163</v>
      </c>
      <c r="D1526" s="193" t="s">
        <v>62</v>
      </c>
      <c r="E1526" s="194" t="s">
        <v>27</v>
      </c>
    </row>
    <row r="1527" spans="1:5">
      <c r="A1527" s="192">
        <v>4800101698</v>
      </c>
      <c r="B1527" s="193" t="s">
        <v>1174</v>
      </c>
      <c r="C1527" s="193" t="s">
        <v>163</v>
      </c>
      <c r="D1527" s="193" t="s">
        <v>62</v>
      </c>
      <c r="E1527" s="194" t="s">
        <v>27</v>
      </c>
    </row>
    <row r="1528" spans="1:5">
      <c r="A1528" s="192">
        <v>4800101699</v>
      </c>
      <c r="B1528" s="193" t="s">
        <v>977</v>
      </c>
      <c r="C1528" s="193" t="s">
        <v>163</v>
      </c>
      <c r="D1528" s="193" t="s">
        <v>62</v>
      </c>
      <c r="E1528" s="194" t="s">
        <v>27</v>
      </c>
    </row>
    <row r="1529" spans="1:5">
      <c r="A1529" s="192">
        <v>4800101700</v>
      </c>
      <c r="B1529" s="193" t="s">
        <v>795</v>
      </c>
      <c r="C1529" s="193" t="s">
        <v>38</v>
      </c>
      <c r="D1529" s="193" t="s">
        <v>22</v>
      </c>
      <c r="E1529" s="194" t="s">
        <v>10</v>
      </c>
    </row>
    <row r="1530" spans="1:5">
      <c r="A1530" s="192">
        <v>4800101703</v>
      </c>
      <c r="B1530" s="193" t="s">
        <v>1250</v>
      </c>
      <c r="C1530" s="193" t="s">
        <v>108</v>
      </c>
      <c r="D1530" s="193" t="s">
        <v>109</v>
      </c>
      <c r="E1530" s="194" t="s">
        <v>10</v>
      </c>
    </row>
    <row r="1531" spans="1:5">
      <c r="A1531" s="192">
        <v>4800101721</v>
      </c>
      <c r="B1531" s="193" t="s">
        <v>1112</v>
      </c>
      <c r="C1531" s="193" t="s">
        <v>163</v>
      </c>
      <c r="D1531" s="193" t="s">
        <v>62</v>
      </c>
      <c r="E1531" s="194" t="s">
        <v>27</v>
      </c>
    </row>
    <row r="1532" spans="1:5">
      <c r="A1532" s="192">
        <v>4800101722</v>
      </c>
      <c r="B1532" s="193" t="s">
        <v>1112</v>
      </c>
      <c r="C1532" s="193" t="s">
        <v>163</v>
      </c>
      <c r="D1532" s="193" t="s">
        <v>62</v>
      </c>
      <c r="E1532" s="194" t="s">
        <v>27</v>
      </c>
    </row>
    <row r="1533" spans="1:5">
      <c r="A1533" s="192">
        <v>4800101723</v>
      </c>
      <c r="B1533" s="193" t="s">
        <v>1251</v>
      </c>
      <c r="C1533" s="193" t="s">
        <v>42</v>
      </c>
      <c r="D1533" s="193" t="s">
        <v>42</v>
      </c>
      <c r="E1533" s="194" t="s">
        <v>43</v>
      </c>
    </row>
    <row r="1534" spans="1:5">
      <c r="A1534" s="192">
        <v>4800101724</v>
      </c>
      <c r="B1534" s="193" t="s">
        <v>1112</v>
      </c>
      <c r="C1534" s="193" t="s">
        <v>163</v>
      </c>
      <c r="D1534" s="193" t="s">
        <v>62</v>
      </c>
      <c r="E1534" s="194" t="s">
        <v>27</v>
      </c>
    </row>
    <row r="1535" spans="1:5">
      <c r="A1535" s="192">
        <v>4800101725</v>
      </c>
      <c r="B1535" s="193" t="s">
        <v>1112</v>
      </c>
      <c r="C1535" s="193" t="s">
        <v>163</v>
      </c>
      <c r="D1535" s="193" t="s">
        <v>62</v>
      </c>
      <c r="E1535" s="194" t="s">
        <v>27</v>
      </c>
    </row>
    <row r="1536" spans="1:5">
      <c r="A1536" s="192">
        <v>4800101729</v>
      </c>
      <c r="B1536" s="193" t="s">
        <v>1252</v>
      </c>
      <c r="C1536" s="193" t="s">
        <v>51</v>
      </c>
      <c r="D1536" s="193" t="s">
        <v>52</v>
      </c>
      <c r="E1536" s="194" t="s">
        <v>49</v>
      </c>
    </row>
    <row r="1537" spans="1:5">
      <c r="A1537" s="192">
        <v>4800101730</v>
      </c>
      <c r="B1537" s="193" t="s">
        <v>1253</v>
      </c>
      <c r="C1537" s="193" t="s">
        <v>25</v>
      </c>
      <c r="D1537" s="193" t="s">
        <v>26</v>
      </c>
      <c r="E1537" s="194" t="s">
        <v>27</v>
      </c>
    </row>
    <row r="1538" spans="1:5">
      <c r="A1538" s="192">
        <v>4800101733</v>
      </c>
      <c r="B1538" s="193" t="s">
        <v>1254</v>
      </c>
      <c r="C1538" s="193" t="s">
        <v>38</v>
      </c>
      <c r="D1538" s="193" t="s">
        <v>22</v>
      </c>
      <c r="E1538" s="194" t="s">
        <v>10</v>
      </c>
    </row>
    <row r="1539" spans="1:5">
      <c r="A1539" s="192">
        <v>4800101737</v>
      </c>
      <c r="B1539" s="193" t="s">
        <v>1255</v>
      </c>
      <c r="C1539" s="193" t="s">
        <v>104</v>
      </c>
      <c r="D1539" s="193" t="s">
        <v>22</v>
      </c>
      <c r="E1539" s="194" t="s">
        <v>10</v>
      </c>
    </row>
    <row r="1540" spans="1:5">
      <c r="A1540" s="192">
        <v>4800101738</v>
      </c>
      <c r="B1540" s="193" t="s">
        <v>141</v>
      </c>
      <c r="C1540" s="193" t="s">
        <v>35</v>
      </c>
      <c r="D1540" s="193" t="s">
        <v>36</v>
      </c>
      <c r="E1540" s="194" t="s">
        <v>27</v>
      </c>
    </row>
    <row r="1541" spans="1:5">
      <c r="A1541" s="192">
        <v>4800101739</v>
      </c>
      <c r="B1541" s="193" t="s">
        <v>1256</v>
      </c>
      <c r="C1541" s="193" t="s">
        <v>104</v>
      </c>
      <c r="D1541" s="193" t="s">
        <v>22</v>
      </c>
      <c r="E1541" s="194" t="s">
        <v>10</v>
      </c>
    </row>
    <row r="1542" spans="1:5">
      <c r="A1542" s="192">
        <v>4800101740</v>
      </c>
      <c r="B1542" s="193" t="s">
        <v>1257</v>
      </c>
      <c r="C1542" s="193" t="s">
        <v>104</v>
      </c>
      <c r="D1542" s="193" t="s">
        <v>22</v>
      </c>
      <c r="E1542" s="194" t="s">
        <v>10</v>
      </c>
    </row>
    <row r="1543" spans="1:5">
      <c r="A1543" s="192">
        <v>4800101741</v>
      </c>
      <c r="B1543" s="193" t="s">
        <v>342</v>
      </c>
      <c r="C1543" s="193" t="s">
        <v>104</v>
      </c>
      <c r="D1543" s="193" t="s">
        <v>22</v>
      </c>
      <c r="E1543" s="194" t="s">
        <v>10</v>
      </c>
    </row>
    <row r="1544" spans="1:5">
      <c r="A1544" s="192">
        <v>4800101742</v>
      </c>
      <c r="B1544" s="193" t="s">
        <v>1258</v>
      </c>
      <c r="C1544" s="193" t="s">
        <v>104</v>
      </c>
      <c r="D1544" s="193" t="s">
        <v>22</v>
      </c>
      <c r="E1544" s="194" t="s">
        <v>10</v>
      </c>
    </row>
    <row r="1545" spans="1:5">
      <c r="A1545" s="192">
        <v>4800101748</v>
      </c>
      <c r="B1545" s="193" t="s">
        <v>1259</v>
      </c>
      <c r="C1545" s="193" t="s">
        <v>38</v>
      </c>
      <c r="D1545" s="193" t="s">
        <v>22</v>
      </c>
      <c r="E1545" s="194" t="s">
        <v>10</v>
      </c>
    </row>
    <row r="1546" spans="1:5">
      <c r="A1546" s="192">
        <v>4800101750</v>
      </c>
      <c r="B1546" s="193" t="s">
        <v>616</v>
      </c>
      <c r="C1546" s="193" t="s">
        <v>45</v>
      </c>
      <c r="D1546" s="193" t="s">
        <v>22</v>
      </c>
      <c r="E1546" s="194" t="s">
        <v>10</v>
      </c>
    </row>
    <row r="1547" spans="1:5">
      <c r="A1547" s="192">
        <v>4800101758</v>
      </c>
      <c r="B1547" s="193" t="s">
        <v>1260</v>
      </c>
      <c r="C1547" s="193" t="s">
        <v>104</v>
      </c>
      <c r="D1547" s="193" t="s">
        <v>22</v>
      </c>
      <c r="E1547" s="194" t="s">
        <v>10</v>
      </c>
    </row>
    <row r="1548" spans="1:5">
      <c r="A1548" s="192">
        <v>4800101759</v>
      </c>
      <c r="B1548" s="193" t="s">
        <v>1261</v>
      </c>
      <c r="C1548" s="193" t="s">
        <v>104</v>
      </c>
      <c r="D1548" s="193" t="s">
        <v>22</v>
      </c>
      <c r="E1548" s="194" t="s">
        <v>10</v>
      </c>
    </row>
    <row r="1549" spans="1:5">
      <c r="A1549" s="192">
        <v>4800101761</v>
      </c>
      <c r="B1549" s="193" t="s">
        <v>1262</v>
      </c>
      <c r="C1549" s="193" t="s">
        <v>104</v>
      </c>
      <c r="D1549" s="193" t="s">
        <v>22</v>
      </c>
      <c r="E1549" s="194" t="s">
        <v>10</v>
      </c>
    </row>
    <row r="1550" spans="1:5">
      <c r="A1550" s="192">
        <v>4800101767</v>
      </c>
      <c r="B1550" s="193" t="s">
        <v>1263</v>
      </c>
      <c r="C1550" s="193" t="s">
        <v>61</v>
      </c>
      <c r="D1550" s="193" t="s">
        <v>62</v>
      </c>
      <c r="E1550" s="194" t="s">
        <v>27</v>
      </c>
    </row>
    <row r="1551" spans="1:5">
      <c r="A1551" s="192">
        <v>4800101768</v>
      </c>
      <c r="B1551" s="193" t="s">
        <v>1264</v>
      </c>
      <c r="C1551" s="193" t="s">
        <v>104</v>
      </c>
      <c r="D1551" s="193" t="s">
        <v>22</v>
      </c>
      <c r="E1551" s="194" t="s">
        <v>10</v>
      </c>
    </row>
    <row r="1552" spans="1:5">
      <c r="A1552" s="192">
        <v>4800101769</v>
      </c>
      <c r="B1552" s="193" t="s">
        <v>1265</v>
      </c>
      <c r="C1552" s="193" t="s">
        <v>70</v>
      </c>
      <c r="D1552" s="193" t="s">
        <v>70</v>
      </c>
      <c r="E1552" s="194" t="s">
        <v>27</v>
      </c>
    </row>
    <row r="1553" spans="1:5">
      <c r="A1553" s="192">
        <v>4800101770</v>
      </c>
      <c r="B1553" s="193" t="s">
        <v>1266</v>
      </c>
      <c r="C1553" s="193" t="s">
        <v>70</v>
      </c>
      <c r="D1553" s="193" t="s">
        <v>70</v>
      </c>
      <c r="E1553" s="194" t="s">
        <v>27</v>
      </c>
    </row>
    <row r="1554" spans="1:5">
      <c r="A1554" s="192">
        <v>4800101774</v>
      </c>
      <c r="B1554" s="193" t="s">
        <v>1267</v>
      </c>
      <c r="C1554" s="193" t="s">
        <v>156</v>
      </c>
      <c r="D1554" s="193" t="s">
        <v>9</v>
      </c>
      <c r="E1554" s="194" t="s">
        <v>10</v>
      </c>
    </row>
    <row r="1555" spans="1:5">
      <c r="A1555" s="192">
        <v>4800101777</v>
      </c>
      <c r="B1555" s="193" t="s">
        <v>1268</v>
      </c>
      <c r="C1555" s="193" t="s">
        <v>38</v>
      </c>
      <c r="D1555" s="193" t="s">
        <v>22</v>
      </c>
      <c r="E1555" s="194" t="s">
        <v>10</v>
      </c>
    </row>
    <row r="1556" spans="1:5">
      <c r="A1556" s="192">
        <v>4800101780</v>
      </c>
      <c r="B1556" s="193" t="s">
        <v>1269</v>
      </c>
      <c r="C1556" s="193" t="s">
        <v>104</v>
      </c>
      <c r="D1556" s="193" t="s">
        <v>22</v>
      </c>
      <c r="E1556" s="194" t="s">
        <v>10</v>
      </c>
    </row>
    <row r="1557" spans="1:5">
      <c r="A1557" s="192">
        <v>4800101781</v>
      </c>
      <c r="B1557" s="193" t="s">
        <v>368</v>
      </c>
      <c r="C1557" s="193" t="s">
        <v>104</v>
      </c>
      <c r="D1557" s="193" t="s">
        <v>22</v>
      </c>
      <c r="E1557" s="194" t="s">
        <v>10</v>
      </c>
    </row>
    <row r="1558" spans="1:5">
      <c r="A1558" s="192">
        <v>4800101782</v>
      </c>
      <c r="B1558" s="193" t="s">
        <v>1270</v>
      </c>
      <c r="C1558" s="193" t="s">
        <v>38</v>
      </c>
      <c r="D1558" s="193" t="s">
        <v>22</v>
      </c>
      <c r="E1558" s="194" t="s">
        <v>10</v>
      </c>
    </row>
    <row r="1559" spans="1:5">
      <c r="A1559" s="192">
        <v>4800101783</v>
      </c>
      <c r="B1559" s="193" t="s">
        <v>257</v>
      </c>
      <c r="C1559" s="193" t="s">
        <v>38</v>
      </c>
      <c r="D1559" s="193" t="s">
        <v>22</v>
      </c>
      <c r="E1559" s="194" t="s">
        <v>10</v>
      </c>
    </row>
    <row r="1560" spans="1:5">
      <c r="A1560" s="192">
        <v>4800101784</v>
      </c>
      <c r="B1560" s="193" t="s">
        <v>258</v>
      </c>
      <c r="C1560" s="193" t="s">
        <v>38</v>
      </c>
      <c r="D1560" s="193" t="s">
        <v>22</v>
      </c>
      <c r="E1560" s="194" t="s">
        <v>10</v>
      </c>
    </row>
    <row r="1561" spans="1:5">
      <c r="A1561" s="192">
        <v>4800101785</v>
      </c>
      <c r="B1561" s="193" t="s">
        <v>259</v>
      </c>
      <c r="C1561" s="193" t="s">
        <v>38</v>
      </c>
      <c r="D1561" s="193" t="s">
        <v>22</v>
      </c>
      <c r="E1561" s="194" t="s">
        <v>10</v>
      </c>
    </row>
    <row r="1562" spans="1:5">
      <c r="A1562" s="192">
        <v>4800101786</v>
      </c>
      <c r="B1562" s="193" t="s">
        <v>260</v>
      </c>
      <c r="C1562" s="193" t="s">
        <v>38</v>
      </c>
      <c r="D1562" s="193" t="s">
        <v>22</v>
      </c>
      <c r="E1562" s="194" t="s">
        <v>10</v>
      </c>
    </row>
    <row r="1563" spans="1:5">
      <c r="A1563" s="192">
        <v>4800101787</v>
      </c>
      <c r="B1563" s="193" t="s">
        <v>269</v>
      </c>
      <c r="C1563" s="193" t="s">
        <v>38</v>
      </c>
      <c r="D1563" s="193" t="s">
        <v>22</v>
      </c>
      <c r="E1563" s="194" t="s">
        <v>10</v>
      </c>
    </row>
    <row r="1564" spans="1:5">
      <c r="A1564" s="192">
        <v>4800101788</v>
      </c>
      <c r="B1564" s="193" t="s">
        <v>287</v>
      </c>
      <c r="C1564" s="193" t="s">
        <v>38</v>
      </c>
      <c r="D1564" s="193" t="s">
        <v>22</v>
      </c>
      <c r="E1564" s="194" t="s">
        <v>10</v>
      </c>
    </row>
    <row r="1565" spans="1:5">
      <c r="A1565" s="192">
        <v>4800101789</v>
      </c>
      <c r="B1565" s="193" t="s">
        <v>290</v>
      </c>
      <c r="C1565" s="193" t="s">
        <v>38</v>
      </c>
      <c r="D1565" s="193" t="s">
        <v>22</v>
      </c>
      <c r="E1565" s="194" t="s">
        <v>10</v>
      </c>
    </row>
    <row r="1566" spans="1:5">
      <c r="A1566" s="192">
        <v>4800101790</v>
      </c>
      <c r="B1566" s="193" t="s">
        <v>293</v>
      </c>
      <c r="C1566" s="193" t="s">
        <v>38</v>
      </c>
      <c r="D1566" s="193" t="s">
        <v>22</v>
      </c>
      <c r="E1566" s="194" t="s">
        <v>10</v>
      </c>
    </row>
    <row r="1567" spans="1:5">
      <c r="A1567" s="192">
        <v>4800101794</v>
      </c>
      <c r="B1567" s="193" t="s">
        <v>1271</v>
      </c>
      <c r="C1567" s="193" t="s">
        <v>104</v>
      </c>
      <c r="D1567" s="193" t="s">
        <v>22</v>
      </c>
      <c r="E1567" s="194" t="s">
        <v>10</v>
      </c>
    </row>
    <row r="1568" spans="1:5">
      <c r="A1568" s="192">
        <v>4800101796</v>
      </c>
      <c r="B1568" s="193" t="s">
        <v>1272</v>
      </c>
      <c r="C1568" s="193" t="s">
        <v>104</v>
      </c>
      <c r="D1568" s="193" t="s">
        <v>22</v>
      </c>
      <c r="E1568" s="194" t="s">
        <v>10</v>
      </c>
    </row>
    <row r="1569" spans="1:5">
      <c r="A1569" s="192">
        <v>4800101797</v>
      </c>
      <c r="B1569" s="193" t="s">
        <v>218</v>
      </c>
      <c r="C1569" s="193" t="s">
        <v>38</v>
      </c>
      <c r="D1569" s="193" t="s">
        <v>22</v>
      </c>
      <c r="E1569" s="194" t="s">
        <v>10</v>
      </c>
    </row>
    <row r="1570" spans="1:5">
      <c r="A1570" s="192">
        <v>4800101799</v>
      </c>
      <c r="B1570" s="193" t="s">
        <v>908</v>
      </c>
      <c r="C1570" s="193" t="s">
        <v>163</v>
      </c>
      <c r="D1570" s="193" t="s">
        <v>62</v>
      </c>
      <c r="E1570" s="194" t="s">
        <v>27</v>
      </c>
    </row>
    <row r="1571" spans="1:5">
      <c r="A1571" s="192">
        <v>4800101824</v>
      </c>
      <c r="B1571" s="193" t="s">
        <v>1273</v>
      </c>
      <c r="C1571" s="193" t="s">
        <v>25</v>
      </c>
      <c r="D1571" s="193" t="s">
        <v>26</v>
      </c>
      <c r="E1571" s="194" t="s">
        <v>27</v>
      </c>
    </row>
    <row r="1572" spans="1:5">
      <c r="A1572" s="192">
        <v>4800101826</v>
      </c>
      <c r="B1572" s="193" t="s">
        <v>1112</v>
      </c>
      <c r="C1572" s="193" t="s">
        <v>163</v>
      </c>
      <c r="D1572" s="193" t="s">
        <v>62</v>
      </c>
      <c r="E1572" s="194" t="s">
        <v>27</v>
      </c>
    </row>
    <row r="1573" spans="1:5">
      <c r="A1573" s="192">
        <v>4800101827</v>
      </c>
      <c r="B1573" s="193" t="s">
        <v>690</v>
      </c>
      <c r="C1573" s="193" t="s">
        <v>209</v>
      </c>
      <c r="D1573" s="193" t="s">
        <v>210</v>
      </c>
      <c r="E1573" s="194" t="s">
        <v>49</v>
      </c>
    </row>
    <row r="1574" spans="1:5">
      <c r="A1574" s="192">
        <v>4800101831</v>
      </c>
      <c r="B1574" s="193" t="s">
        <v>1274</v>
      </c>
      <c r="C1574" s="193" t="s">
        <v>57</v>
      </c>
      <c r="D1574" s="193" t="s">
        <v>57</v>
      </c>
      <c r="E1574" s="194" t="s">
        <v>33</v>
      </c>
    </row>
    <row r="1575" spans="1:5">
      <c r="A1575" s="192">
        <v>4800101834</v>
      </c>
      <c r="B1575" s="193" t="s">
        <v>1275</v>
      </c>
      <c r="C1575" s="193" t="s">
        <v>104</v>
      </c>
      <c r="D1575" s="193" t="s">
        <v>22</v>
      </c>
      <c r="E1575" s="194" t="s">
        <v>10</v>
      </c>
    </row>
    <row r="1576" spans="1:5">
      <c r="A1576" s="192">
        <v>4800101836</v>
      </c>
      <c r="B1576" s="193" t="s">
        <v>910</v>
      </c>
      <c r="C1576" s="193" t="s">
        <v>163</v>
      </c>
      <c r="D1576" s="193" t="s">
        <v>62</v>
      </c>
      <c r="E1576" s="194" t="s">
        <v>27</v>
      </c>
    </row>
    <row r="1577" spans="1:5">
      <c r="A1577" s="192">
        <v>4800101837</v>
      </c>
      <c r="B1577" s="193" t="s">
        <v>908</v>
      </c>
      <c r="C1577" s="193" t="s">
        <v>163</v>
      </c>
      <c r="D1577" s="193" t="s">
        <v>62</v>
      </c>
      <c r="E1577" s="194" t="s">
        <v>27</v>
      </c>
    </row>
    <row r="1578" spans="1:5">
      <c r="A1578" s="192">
        <v>4800101838</v>
      </c>
      <c r="B1578" s="193" t="s">
        <v>1276</v>
      </c>
      <c r="C1578" s="193" t="s">
        <v>104</v>
      </c>
      <c r="D1578" s="193" t="s">
        <v>22</v>
      </c>
      <c r="E1578" s="194" t="s">
        <v>10</v>
      </c>
    </row>
    <row r="1579" spans="1:5">
      <c r="A1579" s="192">
        <v>4800101839</v>
      </c>
      <c r="B1579" s="193" t="s">
        <v>977</v>
      </c>
      <c r="C1579" s="193" t="s">
        <v>163</v>
      </c>
      <c r="D1579" s="193" t="s">
        <v>62</v>
      </c>
      <c r="E1579" s="194" t="s">
        <v>27</v>
      </c>
    </row>
    <row r="1580" spans="1:5">
      <c r="A1580" s="192">
        <v>4800101840</v>
      </c>
      <c r="B1580" s="193" t="s">
        <v>908</v>
      </c>
      <c r="C1580" s="193" t="s">
        <v>163</v>
      </c>
      <c r="D1580" s="193" t="s">
        <v>62</v>
      </c>
      <c r="E1580" s="194" t="s">
        <v>27</v>
      </c>
    </row>
    <row r="1581" spans="1:5">
      <c r="A1581" s="192">
        <v>4800101841</v>
      </c>
      <c r="B1581" s="193" t="s">
        <v>1277</v>
      </c>
      <c r="C1581" s="193" t="s">
        <v>57</v>
      </c>
      <c r="D1581" s="193" t="s">
        <v>57</v>
      </c>
      <c r="E1581" s="194" t="s">
        <v>33</v>
      </c>
    </row>
    <row r="1582" spans="1:5">
      <c r="A1582" s="192">
        <v>4800101842</v>
      </c>
      <c r="B1582" s="193" t="s">
        <v>909</v>
      </c>
      <c r="C1582" s="193" t="s">
        <v>163</v>
      </c>
      <c r="D1582" s="193" t="s">
        <v>62</v>
      </c>
      <c r="E1582" s="194" t="s">
        <v>27</v>
      </c>
    </row>
    <row r="1583" spans="1:5">
      <c r="A1583" s="192">
        <v>4800101843</v>
      </c>
      <c r="B1583" s="193" t="s">
        <v>977</v>
      </c>
      <c r="C1583" s="193" t="s">
        <v>163</v>
      </c>
      <c r="D1583" s="193" t="s">
        <v>62</v>
      </c>
      <c r="E1583" s="194" t="s">
        <v>27</v>
      </c>
    </row>
    <row r="1584" spans="1:5">
      <c r="A1584" s="192">
        <v>4800101844</v>
      </c>
      <c r="B1584" s="193" t="s">
        <v>910</v>
      </c>
      <c r="C1584" s="193" t="s">
        <v>163</v>
      </c>
      <c r="D1584" s="193" t="s">
        <v>62</v>
      </c>
      <c r="E1584" s="194" t="s">
        <v>27</v>
      </c>
    </row>
    <row r="1585" spans="1:5">
      <c r="A1585" s="192">
        <v>4800101845</v>
      </c>
      <c r="B1585" s="193" t="s">
        <v>910</v>
      </c>
      <c r="C1585" s="193" t="s">
        <v>163</v>
      </c>
      <c r="D1585" s="193" t="s">
        <v>62</v>
      </c>
      <c r="E1585" s="194" t="s">
        <v>27</v>
      </c>
    </row>
    <row r="1586" spans="1:5">
      <c r="A1586" s="192">
        <v>4800101858</v>
      </c>
      <c r="B1586" s="193" t="s">
        <v>724</v>
      </c>
      <c r="C1586" s="193" t="s">
        <v>35</v>
      </c>
      <c r="D1586" s="193" t="s">
        <v>36</v>
      </c>
      <c r="E1586" s="194" t="s">
        <v>27</v>
      </c>
    </row>
    <row r="1587" spans="1:5">
      <c r="A1587" s="192">
        <v>4800101869</v>
      </c>
      <c r="B1587" s="193" t="s">
        <v>1278</v>
      </c>
      <c r="C1587" s="193" t="s">
        <v>132</v>
      </c>
      <c r="D1587" s="193" t="s">
        <v>132</v>
      </c>
      <c r="E1587" s="194" t="s">
        <v>27</v>
      </c>
    </row>
    <row r="1588" spans="1:5">
      <c r="A1588" s="192">
        <v>4800101870</v>
      </c>
      <c r="B1588" s="193" t="s">
        <v>1279</v>
      </c>
      <c r="C1588" s="193" t="s">
        <v>262</v>
      </c>
      <c r="D1588" s="193" t="s">
        <v>77</v>
      </c>
      <c r="E1588" s="194" t="s">
        <v>10</v>
      </c>
    </row>
    <row r="1589" spans="1:5">
      <c r="A1589" s="192">
        <v>4800101872</v>
      </c>
      <c r="B1589" s="193" t="s">
        <v>172</v>
      </c>
      <c r="C1589" s="193" t="s">
        <v>57</v>
      </c>
      <c r="D1589" s="193" t="s">
        <v>57</v>
      </c>
      <c r="E1589" s="194" t="s">
        <v>33</v>
      </c>
    </row>
    <row r="1590" spans="1:5">
      <c r="A1590" s="192">
        <v>4800101899</v>
      </c>
      <c r="B1590" s="193" t="s">
        <v>1280</v>
      </c>
      <c r="C1590" s="193" t="s">
        <v>70</v>
      </c>
      <c r="D1590" s="193" t="s">
        <v>70</v>
      </c>
      <c r="E1590" s="194" t="s">
        <v>27</v>
      </c>
    </row>
    <row r="1591" spans="1:5">
      <c r="A1591" s="192">
        <v>4800101902</v>
      </c>
      <c r="B1591" s="193" t="s">
        <v>1281</v>
      </c>
      <c r="C1591" s="193" t="s">
        <v>104</v>
      </c>
      <c r="D1591" s="193" t="s">
        <v>22</v>
      </c>
      <c r="E1591" s="194" t="s">
        <v>10</v>
      </c>
    </row>
    <row r="1592" spans="1:5">
      <c r="A1592" s="192">
        <v>4800101904</v>
      </c>
      <c r="B1592" s="193" t="s">
        <v>1282</v>
      </c>
      <c r="C1592" s="193" t="s">
        <v>70</v>
      </c>
      <c r="D1592" s="193" t="s">
        <v>70</v>
      </c>
      <c r="E1592" s="194" t="s">
        <v>27</v>
      </c>
    </row>
    <row r="1593" spans="1:5">
      <c r="A1593" s="192">
        <v>4800101907</v>
      </c>
      <c r="B1593" s="193" t="s">
        <v>1283</v>
      </c>
      <c r="C1593" s="193" t="s">
        <v>70</v>
      </c>
      <c r="D1593" s="193" t="s">
        <v>70</v>
      </c>
      <c r="E1593" s="194" t="s">
        <v>27</v>
      </c>
    </row>
    <row r="1594" spans="1:5">
      <c r="A1594" s="192">
        <v>4800101921</v>
      </c>
      <c r="B1594" s="193" t="s">
        <v>1284</v>
      </c>
      <c r="C1594" s="193" t="s">
        <v>70</v>
      </c>
      <c r="D1594" s="193" t="s">
        <v>70</v>
      </c>
      <c r="E1594" s="194" t="s">
        <v>27</v>
      </c>
    </row>
    <row r="1595" spans="1:5">
      <c r="A1595" s="192">
        <v>4800101931</v>
      </c>
      <c r="B1595" s="193" t="s">
        <v>909</v>
      </c>
      <c r="C1595" s="193" t="s">
        <v>163</v>
      </c>
      <c r="D1595" s="193" t="s">
        <v>62</v>
      </c>
      <c r="E1595" s="194" t="s">
        <v>27</v>
      </c>
    </row>
    <row r="1596" spans="1:5">
      <c r="A1596" s="192">
        <v>4800101933</v>
      </c>
      <c r="B1596" s="193" t="s">
        <v>908</v>
      </c>
      <c r="C1596" s="193" t="s">
        <v>163</v>
      </c>
      <c r="D1596" s="193" t="s">
        <v>62</v>
      </c>
      <c r="E1596" s="194" t="s">
        <v>27</v>
      </c>
    </row>
    <row r="1597" spans="1:5">
      <c r="A1597" s="192">
        <v>4800101934</v>
      </c>
      <c r="B1597" s="193" t="s">
        <v>977</v>
      </c>
      <c r="C1597" s="193" t="s">
        <v>163</v>
      </c>
      <c r="D1597" s="193" t="s">
        <v>62</v>
      </c>
      <c r="E1597" s="194" t="s">
        <v>27</v>
      </c>
    </row>
    <row r="1598" spans="1:5">
      <c r="A1598" s="192">
        <v>4800101935</v>
      </c>
      <c r="B1598" s="193" t="s">
        <v>688</v>
      </c>
      <c r="C1598" s="193" t="s">
        <v>108</v>
      </c>
      <c r="D1598" s="193" t="s">
        <v>109</v>
      </c>
      <c r="E1598" s="194" t="s">
        <v>10</v>
      </c>
    </row>
    <row r="1599" spans="1:5">
      <c r="A1599" s="192">
        <v>4800101936</v>
      </c>
      <c r="B1599" s="193" t="s">
        <v>910</v>
      </c>
      <c r="C1599" s="193" t="s">
        <v>163</v>
      </c>
      <c r="D1599" s="193" t="s">
        <v>62</v>
      </c>
      <c r="E1599" s="194" t="s">
        <v>27</v>
      </c>
    </row>
    <row r="1600" spans="1:5">
      <c r="A1600" s="192">
        <v>4800101938</v>
      </c>
      <c r="B1600" s="193" t="s">
        <v>1285</v>
      </c>
      <c r="C1600" s="193" t="s">
        <v>108</v>
      </c>
      <c r="D1600" s="193" t="s">
        <v>109</v>
      </c>
      <c r="E1600" s="194" t="s">
        <v>10</v>
      </c>
    </row>
    <row r="1601" spans="1:5">
      <c r="A1601" s="192">
        <v>4800101940</v>
      </c>
      <c r="B1601" s="193" t="s">
        <v>1286</v>
      </c>
      <c r="C1601" s="193" t="s">
        <v>38</v>
      </c>
      <c r="D1601" s="193" t="s">
        <v>22</v>
      </c>
      <c r="E1601" s="194" t="s">
        <v>10</v>
      </c>
    </row>
    <row r="1602" spans="1:5">
      <c r="A1602" s="192">
        <v>4800101945</v>
      </c>
      <c r="B1602" s="193" t="s">
        <v>1112</v>
      </c>
      <c r="C1602" s="193" t="s">
        <v>163</v>
      </c>
      <c r="D1602" s="193" t="s">
        <v>62</v>
      </c>
      <c r="E1602" s="194" t="s">
        <v>27</v>
      </c>
    </row>
    <row r="1603" spans="1:5">
      <c r="A1603" s="192">
        <v>4800101946</v>
      </c>
      <c r="B1603" s="193" t="s">
        <v>712</v>
      </c>
      <c r="C1603" s="193" t="s">
        <v>163</v>
      </c>
      <c r="D1603" s="193" t="s">
        <v>62</v>
      </c>
      <c r="E1603" s="194" t="s">
        <v>27</v>
      </c>
    </row>
    <row r="1604" spans="1:5">
      <c r="A1604" s="192">
        <v>4800101947</v>
      </c>
      <c r="B1604" s="193" t="s">
        <v>712</v>
      </c>
      <c r="C1604" s="193" t="s">
        <v>163</v>
      </c>
      <c r="D1604" s="193" t="s">
        <v>62</v>
      </c>
      <c r="E1604" s="194" t="s">
        <v>27</v>
      </c>
    </row>
    <row r="1605" spans="1:5">
      <c r="A1605" s="192">
        <v>4800101948</v>
      </c>
      <c r="B1605" s="193" t="s">
        <v>1112</v>
      </c>
      <c r="C1605" s="193" t="s">
        <v>163</v>
      </c>
      <c r="D1605" s="193" t="s">
        <v>62</v>
      </c>
      <c r="E1605" s="194" t="s">
        <v>27</v>
      </c>
    </row>
    <row r="1606" spans="1:5">
      <c r="A1606" s="192">
        <v>4800101949</v>
      </c>
      <c r="B1606" s="193" t="s">
        <v>1132</v>
      </c>
      <c r="C1606" s="193" t="s">
        <v>221</v>
      </c>
      <c r="D1606" s="193" t="s">
        <v>216</v>
      </c>
      <c r="E1606" s="194" t="s">
        <v>10</v>
      </c>
    </row>
    <row r="1607" spans="1:5">
      <c r="A1607" s="192">
        <v>4800101950</v>
      </c>
      <c r="B1607" s="193" t="s">
        <v>1112</v>
      </c>
      <c r="C1607" s="193" t="s">
        <v>163</v>
      </c>
      <c r="D1607" s="193" t="s">
        <v>62</v>
      </c>
      <c r="E1607" s="194" t="s">
        <v>27</v>
      </c>
    </row>
    <row r="1608" spans="1:5">
      <c r="A1608" s="192">
        <v>4800101952</v>
      </c>
      <c r="B1608" s="193" t="s">
        <v>1112</v>
      </c>
      <c r="C1608" s="193" t="s">
        <v>163</v>
      </c>
      <c r="D1608" s="193" t="s">
        <v>62</v>
      </c>
      <c r="E1608" s="194" t="s">
        <v>27</v>
      </c>
    </row>
    <row r="1609" spans="1:5">
      <c r="A1609" s="192">
        <v>4800101954</v>
      </c>
      <c r="B1609" s="193" t="s">
        <v>1112</v>
      </c>
      <c r="C1609" s="193" t="s">
        <v>163</v>
      </c>
      <c r="D1609" s="193" t="s">
        <v>62</v>
      </c>
      <c r="E1609" s="194" t="s">
        <v>27</v>
      </c>
    </row>
    <row r="1610" spans="1:5">
      <c r="A1610" s="192">
        <v>4800101955</v>
      </c>
      <c r="B1610" s="193" t="s">
        <v>1112</v>
      </c>
      <c r="C1610" s="193" t="s">
        <v>163</v>
      </c>
      <c r="D1610" s="193" t="s">
        <v>62</v>
      </c>
      <c r="E1610" s="194" t="s">
        <v>27</v>
      </c>
    </row>
    <row r="1611" spans="1:5">
      <c r="A1611" s="192">
        <v>4800101956</v>
      </c>
      <c r="B1611" s="193" t="s">
        <v>1112</v>
      </c>
      <c r="C1611" s="193" t="s">
        <v>163</v>
      </c>
      <c r="D1611" s="193" t="s">
        <v>62</v>
      </c>
      <c r="E1611" s="194" t="s">
        <v>27</v>
      </c>
    </row>
    <row r="1612" spans="1:5">
      <c r="A1612" s="192">
        <v>4800101958</v>
      </c>
      <c r="B1612" s="193" t="s">
        <v>712</v>
      </c>
      <c r="C1612" s="193" t="s">
        <v>163</v>
      </c>
      <c r="D1612" s="193" t="s">
        <v>62</v>
      </c>
      <c r="E1612" s="194" t="s">
        <v>27</v>
      </c>
    </row>
    <row r="1613" spans="1:5">
      <c r="A1613" s="192">
        <v>4800101959</v>
      </c>
      <c r="B1613" s="193" t="s">
        <v>1112</v>
      </c>
      <c r="C1613" s="193" t="s">
        <v>163</v>
      </c>
      <c r="D1613" s="193" t="s">
        <v>62</v>
      </c>
      <c r="E1613" s="194" t="s">
        <v>27</v>
      </c>
    </row>
    <row r="1614" spans="1:5">
      <c r="A1614" s="192">
        <v>4800101960</v>
      </c>
      <c r="B1614" s="193" t="s">
        <v>1287</v>
      </c>
      <c r="C1614" s="193" t="s">
        <v>163</v>
      </c>
      <c r="D1614" s="193" t="s">
        <v>62</v>
      </c>
      <c r="E1614" s="194" t="s">
        <v>27</v>
      </c>
    </row>
    <row r="1615" spans="1:5">
      <c r="A1615" s="192">
        <v>4800101961</v>
      </c>
      <c r="B1615" s="193" t="s">
        <v>712</v>
      </c>
      <c r="C1615" s="193" t="s">
        <v>163</v>
      </c>
      <c r="D1615" s="193" t="s">
        <v>62</v>
      </c>
      <c r="E1615" s="194" t="s">
        <v>27</v>
      </c>
    </row>
    <row r="1616" spans="1:5">
      <c r="A1616" s="192">
        <v>4800101964</v>
      </c>
      <c r="B1616" s="193" t="s">
        <v>712</v>
      </c>
      <c r="C1616" s="193" t="s">
        <v>163</v>
      </c>
      <c r="D1616" s="193" t="s">
        <v>62</v>
      </c>
      <c r="E1616" s="194" t="s">
        <v>27</v>
      </c>
    </row>
    <row r="1617" spans="1:5">
      <c r="A1617" s="192">
        <v>4800101965</v>
      </c>
      <c r="B1617" s="193" t="s">
        <v>1288</v>
      </c>
      <c r="C1617" s="193" t="s">
        <v>163</v>
      </c>
      <c r="D1617" s="193" t="s">
        <v>62</v>
      </c>
      <c r="E1617" s="194" t="s">
        <v>27</v>
      </c>
    </row>
    <row r="1618" spans="1:5">
      <c r="A1618" s="192">
        <v>4800101966</v>
      </c>
      <c r="B1618" s="193" t="s">
        <v>1289</v>
      </c>
      <c r="C1618" s="193" t="s">
        <v>163</v>
      </c>
      <c r="D1618" s="193" t="s">
        <v>62</v>
      </c>
      <c r="E1618" s="194" t="s">
        <v>27</v>
      </c>
    </row>
    <row r="1619" spans="1:5">
      <c r="A1619" s="192">
        <v>4800101970</v>
      </c>
      <c r="B1619" s="193" t="s">
        <v>1290</v>
      </c>
      <c r="C1619" s="193" t="s">
        <v>104</v>
      </c>
      <c r="D1619" s="193" t="s">
        <v>22</v>
      </c>
      <c r="E1619" s="194" t="s">
        <v>10</v>
      </c>
    </row>
    <row r="1620" spans="1:5">
      <c r="A1620" s="192">
        <v>4800101972</v>
      </c>
      <c r="B1620" s="193" t="s">
        <v>1291</v>
      </c>
      <c r="C1620" s="193" t="s">
        <v>163</v>
      </c>
      <c r="D1620" s="193" t="s">
        <v>62</v>
      </c>
      <c r="E1620" s="194" t="s">
        <v>27</v>
      </c>
    </row>
    <row r="1621" spans="1:5">
      <c r="A1621" s="192">
        <v>4800101974</v>
      </c>
      <c r="B1621" s="193" t="s">
        <v>277</v>
      </c>
      <c r="C1621" s="193" t="s">
        <v>38</v>
      </c>
      <c r="D1621" s="193" t="s">
        <v>22</v>
      </c>
      <c r="E1621" s="194" t="s">
        <v>10</v>
      </c>
    </row>
    <row r="1622" spans="1:5">
      <c r="A1622" s="192">
        <v>4800101976</v>
      </c>
      <c r="B1622" s="193" t="s">
        <v>1292</v>
      </c>
      <c r="C1622" s="193" t="s">
        <v>163</v>
      </c>
      <c r="D1622" s="193" t="s">
        <v>62</v>
      </c>
      <c r="E1622" s="194" t="s">
        <v>27</v>
      </c>
    </row>
    <row r="1623" spans="1:5">
      <c r="A1623" s="192">
        <v>4800101978</v>
      </c>
      <c r="B1623" s="193" t="s">
        <v>66</v>
      </c>
      <c r="C1623" s="193" t="s">
        <v>31</v>
      </c>
      <c r="D1623" s="193" t="s">
        <v>32</v>
      </c>
      <c r="E1623" s="194" t="s">
        <v>33</v>
      </c>
    </row>
    <row r="1624" spans="1:5">
      <c r="A1624" s="192">
        <v>4800101993</v>
      </c>
      <c r="B1624" s="193" t="s">
        <v>1136</v>
      </c>
      <c r="C1624" s="193" t="s">
        <v>108</v>
      </c>
      <c r="D1624" s="193" t="s">
        <v>109</v>
      </c>
      <c r="E1624" s="194" t="s">
        <v>10</v>
      </c>
    </row>
    <row r="1625" spans="1:5">
      <c r="A1625" s="192">
        <v>4800101994</v>
      </c>
      <c r="B1625" s="193" t="s">
        <v>909</v>
      </c>
      <c r="C1625" s="193" t="s">
        <v>163</v>
      </c>
      <c r="D1625" s="193" t="s">
        <v>62</v>
      </c>
      <c r="E1625" s="194" t="s">
        <v>27</v>
      </c>
    </row>
    <row r="1626" spans="1:5">
      <c r="A1626" s="192">
        <v>4800101995</v>
      </c>
      <c r="B1626" s="193" t="s">
        <v>909</v>
      </c>
      <c r="C1626" s="193" t="s">
        <v>163</v>
      </c>
      <c r="D1626" s="193" t="s">
        <v>62</v>
      </c>
      <c r="E1626" s="194" t="s">
        <v>27</v>
      </c>
    </row>
    <row r="1627" spans="1:5">
      <c r="A1627" s="192">
        <v>4800101996</v>
      </c>
      <c r="B1627" s="193" t="s">
        <v>909</v>
      </c>
      <c r="C1627" s="193" t="s">
        <v>163</v>
      </c>
      <c r="D1627" s="193" t="s">
        <v>62</v>
      </c>
      <c r="E1627" s="194" t="s">
        <v>27</v>
      </c>
    </row>
    <row r="1628" spans="1:5">
      <c r="A1628" s="192">
        <v>4800102006</v>
      </c>
      <c r="B1628" s="193" t="s">
        <v>1293</v>
      </c>
      <c r="C1628" s="193" t="s">
        <v>108</v>
      </c>
      <c r="D1628" s="193" t="s">
        <v>109</v>
      </c>
      <c r="E1628" s="194" t="s">
        <v>10</v>
      </c>
    </row>
    <row r="1629" spans="1:5">
      <c r="A1629" s="192">
        <v>4800102007</v>
      </c>
      <c r="B1629" s="193" t="s">
        <v>909</v>
      </c>
      <c r="C1629" s="193" t="s">
        <v>163</v>
      </c>
      <c r="D1629" s="193" t="s">
        <v>62</v>
      </c>
      <c r="E1629" s="194" t="s">
        <v>27</v>
      </c>
    </row>
    <row r="1630" spans="1:5">
      <c r="A1630" s="192">
        <v>4800102008</v>
      </c>
      <c r="B1630" s="193" t="s">
        <v>1174</v>
      </c>
      <c r="C1630" s="193" t="s">
        <v>163</v>
      </c>
      <c r="D1630" s="193" t="s">
        <v>62</v>
      </c>
      <c r="E1630" s="194" t="s">
        <v>27</v>
      </c>
    </row>
    <row r="1631" spans="1:5">
      <c r="A1631" s="192">
        <v>4800102009</v>
      </c>
      <c r="B1631" s="193" t="s">
        <v>1174</v>
      </c>
      <c r="C1631" s="193" t="s">
        <v>163</v>
      </c>
      <c r="D1631" s="193" t="s">
        <v>62</v>
      </c>
      <c r="E1631" s="194" t="s">
        <v>27</v>
      </c>
    </row>
    <row r="1632" spans="1:5">
      <c r="A1632" s="192">
        <v>4800102010</v>
      </c>
      <c r="B1632" s="193" t="s">
        <v>909</v>
      </c>
      <c r="C1632" s="193" t="s">
        <v>163</v>
      </c>
      <c r="D1632" s="193" t="s">
        <v>62</v>
      </c>
      <c r="E1632" s="194" t="s">
        <v>27</v>
      </c>
    </row>
    <row r="1633" spans="1:5">
      <c r="A1633" s="192">
        <v>4800102011</v>
      </c>
      <c r="B1633" s="193" t="s">
        <v>977</v>
      </c>
      <c r="C1633" s="193" t="s">
        <v>163</v>
      </c>
      <c r="D1633" s="193" t="s">
        <v>62</v>
      </c>
      <c r="E1633" s="194" t="s">
        <v>27</v>
      </c>
    </row>
    <row r="1634" spans="1:5">
      <c r="A1634" s="192">
        <v>4800102016</v>
      </c>
      <c r="B1634" s="193" t="s">
        <v>975</v>
      </c>
      <c r="C1634" s="193" t="s">
        <v>38</v>
      </c>
      <c r="D1634" s="193" t="s">
        <v>22</v>
      </c>
      <c r="E1634" s="194" t="s">
        <v>10</v>
      </c>
    </row>
    <row r="1635" spans="1:5">
      <c r="A1635" s="192">
        <v>4800102026</v>
      </c>
      <c r="B1635" s="193" t="s">
        <v>1136</v>
      </c>
      <c r="C1635" s="193" t="s">
        <v>108</v>
      </c>
      <c r="D1635" s="193" t="s">
        <v>109</v>
      </c>
      <c r="E1635" s="194" t="s">
        <v>10</v>
      </c>
    </row>
    <row r="1636" spans="1:5">
      <c r="A1636" s="192">
        <v>4800102029</v>
      </c>
      <c r="B1636" s="193" t="s">
        <v>1136</v>
      </c>
      <c r="C1636" s="193" t="s">
        <v>108</v>
      </c>
      <c r="D1636" s="193" t="s">
        <v>109</v>
      </c>
      <c r="E1636" s="194" t="s">
        <v>10</v>
      </c>
    </row>
    <row r="1637" spans="1:5">
      <c r="A1637" s="192">
        <v>4800102030</v>
      </c>
      <c r="B1637" s="193" t="s">
        <v>1167</v>
      </c>
      <c r="C1637" s="193" t="s">
        <v>104</v>
      </c>
      <c r="D1637" s="193" t="s">
        <v>22</v>
      </c>
      <c r="E1637" s="194" t="s">
        <v>10</v>
      </c>
    </row>
    <row r="1638" spans="1:5">
      <c r="A1638" s="192">
        <v>4800102031</v>
      </c>
      <c r="B1638" s="193" t="s">
        <v>141</v>
      </c>
      <c r="C1638" s="193" t="s">
        <v>69</v>
      </c>
      <c r="D1638" s="193" t="s">
        <v>70</v>
      </c>
      <c r="E1638" s="194" t="s">
        <v>27</v>
      </c>
    </row>
    <row r="1639" spans="1:5">
      <c r="A1639" s="192">
        <v>4800102032</v>
      </c>
      <c r="B1639" s="193" t="s">
        <v>1137</v>
      </c>
      <c r="C1639" s="193" t="s">
        <v>108</v>
      </c>
      <c r="D1639" s="193" t="s">
        <v>109</v>
      </c>
      <c r="E1639" s="194" t="s">
        <v>10</v>
      </c>
    </row>
    <row r="1640" spans="1:5">
      <c r="A1640" s="192">
        <v>4800102034</v>
      </c>
      <c r="B1640" s="193" t="s">
        <v>1136</v>
      </c>
      <c r="C1640" s="193" t="s">
        <v>108</v>
      </c>
      <c r="D1640" s="193" t="s">
        <v>109</v>
      </c>
      <c r="E1640" s="194" t="s">
        <v>10</v>
      </c>
    </row>
    <row r="1641" spans="1:5">
      <c r="A1641" s="192">
        <v>4800102036</v>
      </c>
      <c r="B1641" s="193" t="s">
        <v>125</v>
      </c>
      <c r="C1641" s="193" t="s">
        <v>149</v>
      </c>
      <c r="D1641" s="193" t="s">
        <v>109</v>
      </c>
      <c r="E1641" s="194" t="s">
        <v>10</v>
      </c>
    </row>
    <row r="1642" spans="1:5">
      <c r="A1642" s="192">
        <v>4800102037</v>
      </c>
      <c r="B1642" s="193" t="s">
        <v>1136</v>
      </c>
      <c r="C1642" s="193" t="s">
        <v>108</v>
      </c>
      <c r="D1642" s="193" t="s">
        <v>109</v>
      </c>
      <c r="E1642" s="194" t="s">
        <v>10</v>
      </c>
    </row>
    <row r="1643" spans="1:5">
      <c r="A1643" s="192">
        <v>4800102039</v>
      </c>
      <c r="B1643" s="193" t="s">
        <v>1294</v>
      </c>
      <c r="C1643" s="193" t="s">
        <v>118</v>
      </c>
      <c r="D1643" s="193" t="s">
        <v>26</v>
      </c>
      <c r="E1643" s="194" t="s">
        <v>27</v>
      </c>
    </row>
    <row r="1644" spans="1:5">
      <c r="A1644" s="192">
        <v>4800102041</v>
      </c>
      <c r="B1644" s="193" t="s">
        <v>1133</v>
      </c>
      <c r="C1644" s="193" t="s">
        <v>108</v>
      </c>
      <c r="D1644" s="193" t="s">
        <v>109</v>
      </c>
      <c r="E1644" s="194" t="s">
        <v>10</v>
      </c>
    </row>
    <row r="1645" spans="1:5">
      <c r="A1645" s="192">
        <v>4800102042</v>
      </c>
      <c r="B1645" s="193" t="s">
        <v>1295</v>
      </c>
      <c r="C1645" s="193" t="s">
        <v>57</v>
      </c>
      <c r="D1645" s="193" t="s">
        <v>57</v>
      </c>
      <c r="E1645" s="194" t="s">
        <v>33</v>
      </c>
    </row>
    <row r="1646" spans="1:5">
      <c r="A1646" s="192">
        <v>4800102043</v>
      </c>
      <c r="B1646" s="193" t="s">
        <v>1137</v>
      </c>
      <c r="C1646" s="193" t="s">
        <v>108</v>
      </c>
      <c r="D1646" s="193" t="s">
        <v>109</v>
      </c>
      <c r="E1646" s="194" t="s">
        <v>10</v>
      </c>
    </row>
    <row r="1647" spans="1:5">
      <c r="A1647" s="192">
        <v>4800102045</v>
      </c>
      <c r="B1647" s="193" t="s">
        <v>1136</v>
      </c>
      <c r="C1647" s="193" t="s">
        <v>108</v>
      </c>
      <c r="D1647" s="193" t="s">
        <v>109</v>
      </c>
      <c r="E1647" s="194" t="s">
        <v>10</v>
      </c>
    </row>
    <row r="1648" spans="1:5">
      <c r="A1648" s="192">
        <v>4800102046</v>
      </c>
      <c r="B1648" s="193" t="s">
        <v>1296</v>
      </c>
      <c r="C1648" s="193" t="s">
        <v>108</v>
      </c>
      <c r="D1648" s="193" t="s">
        <v>109</v>
      </c>
      <c r="E1648" s="194" t="s">
        <v>10</v>
      </c>
    </row>
    <row r="1649" spans="1:5">
      <c r="A1649" s="192">
        <v>4800102047</v>
      </c>
      <c r="B1649" s="193" t="s">
        <v>1137</v>
      </c>
      <c r="C1649" s="193" t="s">
        <v>108</v>
      </c>
      <c r="D1649" s="193" t="s">
        <v>109</v>
      </c>
      <c r="E1649" s="194" t="s">
        <v>10</v>
      </c>
    </row>
    <row r="1650" spans="1:5">
      <c r="A1650" s="192">
        <v>4800102048</v>
      </c>
      <c r="B1650" s="193" t="s">
        <v>1297</v>
      </c>
      <c r="C1650" s="193" t="s">
        <v>57</v>
      </c>
      <c r="D1650" s="193" t="s">
        <v>57</v>
      </c>
      <c r="E1650" s="194" t="s">
        <v>33</v>
      </c>
    </row>
    <row r="1651" spans="1:5">
      <c r="A1651" s="192">
        <v>4800102049</v>
      </c>
      <c r="B1651" s="193" t="s">
        <v>1298</v>
      </c>
      <c r="C1651" s="193" t="s">
        <v>104</v>
      </c>
      <c r="D1651" s="193" t="s">
        <v>22</v>
      </c>
      <c r="E1651" s="194" t="s">
        <v>10</v>
      </c>
    </row>
    <row r="1652" spans="1:5">
      <c r="A1652" s="192">
        <v>4800102050</v>
      </c>
      <c r="B1652" s="193" t="s">
        <v>1299</v>
      </c>
      <c r="C1652" s="193" t="s">
        <v>149</v>
      </c>
      <c r="D1652" s="193" t="s">
        <v>109</v>
      </c>
      <c r="E1652" s="194" t="s">
        <v>10</v>
      </c>
    </row>
    <row r="1653" spans="1:5">
      <c r="A1653" s="192">
        <v>4800102051</v>
      </c>
      <c r="B1653" s="193" t="s">
        <v>1137</v>
      </c>
      <c r="C1653" s="193" t="s">
        <v>108</v>
      </c>
      <c r="D1653" s="193" t="s">
        <v>109</v>
      </c>
      <c r="E1653" s="194" t="s">
        <v>10</v>
      </c>
    </row>
    <row r="1654" spans="1:5">
      <c r="A1654" s="192">
        <v>4800102052</v>
      </c>
      <c r="B1654" s="193" t="s">
        <v>1300</v>
      </c>
      <c r="C1654" s="193" t="s">
        <v>38</v>
      </c>
      <c r="D1654" s="193" t="s">
        <v>22</v>
      </c>
      <c r="E1654" s="194" t="s">
        <v>10</v>
      </c>
    </row>
    <row r="1655" spans="1:5">
      <c r="A1655" s="192">
        <v>4800102055</v>
      </c>
      <c r="B1655" s="193" t="s">
        <v>1301</v>
      </c>
      <c r="C1655" s="193" t="s">
        <v>104</v>
      </c>
      <c r="D1655" s="193" t="s">
        <v>22</v>
      </c>
      <c r="E1655" s="194" t="s">
        <v>10</v>
      </c>
    </row>
    <row r="1656" spans="1:5">
      <c r="A1656" s="192">
        <v>4800102057</v>
      </c>
      <c r="B1656" s="193" t="s">
        <v>1133</v>
      </c>
      <c r="C1656" s="193" t="s">
        <v>108</v>
      </c>
      <c r="D1656" s="193" t="s">
        <v>109</v>
      </c>
      <c r="E1656" s="194" t="s">
        <v>10</v>
      </c>
    </row>
    <row r="1657" spans="1:5">
      <c r="A1657" s="192">
        <v>4800102058</v>
      </c>
      <c r="B1657" s="193" t="s">
        <v>1302</v>
      </c>
      <c r="C1657" s="193" t="s">
        <v>163</v>
      </c>
      <c r="D1657" s="193" t="s">
        <v>62</v>
      </c>
      <c r="E1657" s="194" t="s">
        <v>27</v>
      </c>
    </row>
    <row r="1658" spans="1:5">
      <c r="A1658" s="192">
        <v>4800102061</v>
      </c>
      <c r="B1658" s="193" t="s">
        <v>119</v>
      </c>
      <c r="C1658" s="193" t="s">
        <v>108</v>
      </c>
      <c r="D1658" s="193" t="s">
        <v>109</v>
      </c>
      <c r="E1658" s="194" t="s">
        <v>10</v>
      </c>
    </row>
    <row r="1659" spans="1:5">
      <c r="A1659" s="192">
        <v>4800102066</v>
      </c>
      <c r="B1659" s="193" t="s">
        <v>1303</v>
      </c>
      <c r="C1659" s="193" t="s">
        <v>118</v>
      </c>
      <c r="D1659" s="193" t="s">
        <v>26</v>
      </c>
      <c r="E1659" s="194" t="s">
        <v>27</v>
      </c>
    </row>
    <row r="1660" spans="1:5">
      <c r="A1660" s="192">
        <v>4800102068</v>
      </c>
      <c r="B1660" s="193" t="s">
        <v>1304</v>
      </c>
      <c r="C1660" s="193" t="s">
        <v>45</v>
      </c>
      <c r="D1660" s="193" t="s">
        <v>22</v>
      </c>
      <c r="E1660" s="194" t="s">
        <v>10</v>
      </c>
    </row>
    <row r="1661" spans="1:5">
      <c r="A1661" s="192">
        <v>4800102069</v>
      </c>
      <c r="B1661" s="193" t="s">
        <v>1305</v>
      </c>
      <c r="C1661" s="193" t="s">
        <v>45</v>
      </c>
      <c r="D1661" s="193" t="s">
        <v>22</v>
      </c>
      <c r="E1661" s="194" t="s">
        <v>10</v>
      </c>
    </row>
    <row r="1662" spans="1:5">
      <c r="A1662" s="192">
        <v>4800102070</v>
      </c>
      <c r="B1662" s="193" t="s">
        <v>1306</v>
      </c>
      <c r="C1662" s="193" t="s">
        <v>108</v>
      </c>
      <c r="D1662" s="193" t="s">
        <v>109</v>
      </c>
      <c r="E1662" s="194" t="s">
        <v>10</v>
      </c>
    </row>
    <row r="1663" spans="1:5">
      <c r="A1663" s="192">
        <v>4800102072</v>
      </c>
      <c r="B1663" s="193" t="s">
        <v>1307</v>
      </c>
      <c r="C1663" s="193" t="s">
        <v>45</v>
      </c>
      <c r="D1663" s="193" t="s">
        <v>22</v>
      </c>
      <c r="E1663" s="194" t="s">
        <v>10</v>
      </c>
    </row>
    <row r="1664" spans="1:5">
      <c r="A1664" s="192">
        <v>4800102073</v>
      </c>
      <c r="B1664" s="193" t="s">
        <v>1308</v>
      </c>
      <c r="C1664" s="193" t="s">
        <v>45</v>
      </c>
      <c r="D1664" s="193" t="s">
        <v>22</v>
      </c>
      <c r="E1664" s="194" t="s">
        <v>10</v>
      </c>
    </row>
    <row r="1665" spans="1:5">
      <c r="A1665" s="192">
        <v>4800102081</v>
      </c>
      <c r="B1665" s="193" t="s">
        <v>1309</v>
      </c>
      <c r="C1665" s="193" t="s">
        <v>38</v>
      </c>
      <c r="D1665" s="193" t="s">
        <v>22</v>
      </c>
      <c r="E1665" s="194" t="s">
        <v>10</v>
      </c>
    </row>
    <row r="1666" spans="1:5">
      <c r="A1666" s="192">
        <v>4800102082</v>
      </c>
      <c r="B1666" s="193" t="s">
        <v>1310</v>
      </c>
      <c r="C1666" s="193" t="s">
        <v>117</v>
      </c>
      <c r="D1666" s="193" t="s">
        <v>109</v>
      </c>
      <c r="E1666" s="194" t="s">
        <v>10</v>
      </c>
    </row>
    <row r="1667" spans="1:5">
      <c r="A1667" s="192">
        <v>4800102106</v>
      </c>
      <c r="B1667" s="193" t="s">
        <v>1311</v>
      </c>
      <c r="C1667" s="193" t="s">
        <v>104</v>
      </c>
      <c r="D1667" s="193" t="s">
        <v>22</v>
      </c>
      <c r="E1667" s="194" t="s">
        <v>10</v>
      </c>
    </row>
    <row r="1668" spans="1:5">
      <c r="A1668" s="192">
        <v>4800102108</v>
      </c>
      <c r="B1668" s="193" t="s">
        <v>1312</v>
      </c>
      <c r="C1668" s="193" t="s">
        <v>70</v>
      </c>
      <c r="D1668" s="193" t="s">
        <v>70</v>
      </c>
      <c r="E1668" s="194" t="s">
        <v>27</v>
      </c>
    </row>
    <row r="1669" spans="1:5">
      <c r="A1669" s="192">
        <v>4800102109</v>
      </c>
      <c r="B1669" s="193" t="s">
        <v>1313</v>
      </c>
      <c r="C1669" s="193" t="s">
        <v>70</v>
      </c>
      <c r="D1669" s="193" t="s">
        <v>70</v>
      </c>
      <c r="E1669" s="194" t="s">
        <v>27</v>
      </c>
    </row>
    <row r="1670" spans="1:5">
      <c r="A1670" s="192">
        <v>4800102111</v>
      </c>
      <c r="B1670" s="193" t="s">
        <v>1314</v>
      </c>
      <c r="C1670" s="193" t="s">
        <v>163</v>
      </c>
      <c r="D1670" s="193" t="s">
        <v>62</v>
      </c>
      <c r="E1670" s="194" t="s">
        <v>27</v>
      </c>
    </row>
    <row r="1671" spans="1:5">
      <c r="A1671" s="192">
        <v>4800102114</v>
      </c>
      <c r="B1671" s="193" t="s">
        <v>910</v>
      </c>
      <c r="C1671" s="193" t="s">
        <v>163</v>
      </c>
      <c r="D1671" s="193" t="s">
        <v>62</v>
      </c>
      <c r="E1671" s="194" t="s">
        <v>27</v>
      </c>
    </row>
    <row r="1672" spans="1:5">
      <c r="A1672" s="192">
        <v>4800102115</v>
      </c>
      <c r="B1672" s="193" t="s">
        <v>909</v>
      </c>
      <c r="C1672" s="193" t="s">
        <v>163</v>
      </c>
      <c r="D1672" s="193" t="s">
        <v>62</v>
      </c>
      <c r="E1672" s="194" t="s">
        <v>27</v>
      </c>
    </row>
    <row r="1673" spans="1:5">
      <c r="A1673" s="192">
        <v>4800102117</v>
      </c>
      <c r="B1673" s="193" t="s">
        <v>910</v>
      </c>
      <c r="C1673" s="193" t="s">
        <v>163</v>
      </c>
      <c r="D1673" s="193" t="s">
        <v>62</v>
      </c>
      <c r="E1673" s="194" t="s">
        <v>27</v>
      </c>
    </row>
    <row r="1674" spans="1:5">
      <c r="A1674" s="192">
        <v>4800102131</v>
      </c>
      <c r="B1674" s="193" t="s">
        <v>909</v>
      </c>
      <c r="C1674" s="193" t="s">
        <v>163</v>
      </c>
      <c r="D1674" s="193" t="s">
        <v>62</v>
      </c>
      <c r="E1674" s="194" t="s">
        <v>27</v>
      </c>
    </row>
    <row r="1675" spans="1:5">
      <c r="A1675" s="192">
        <v>4800102133</v>
      </c>
      <c r="B1675" s="193" t="s">
        <v>909</v>
      </c>
      <c r="C1675" s="193" t="s">
        <v>163</v>
      </c>
      <c r="D1675" s="193" t="s">
        <v>62</v>
      </c>
      <c r="E1675" s="194" t="s">
        <v>27</v>
      </c>
    </row>
    <row r="1676" spans="1:5">
      <c r="A1676" s="192">
        <v>4800102134</v>
      </c>
      <c r="B1676" s="193" t="s">
        <v>909</v>
      </c>
      <c r="C1676" s="193" t="s">
        <v>163</v>
      </c>
      <c r="D1676" s="193" t="s">
        <v>62</v>
      </c>
      <c r="E1676" s="194" t="s">
        <v>27</v>
      </c>
    </row>
    <row r="1677" spans="1:5">
      <c r="A1677" s="192">
        <v>4800102139</v>
      </c>
      <c r="B1677" s="193" t="s">
        <v>909</v>
      </c>
      <c r="C1677" s="193" t="s">
        <v>163</v>
      </c>
      <c r="D1677" s="193" t="s">
        <v>62</v>
      </c>
      <c r="E1677" s="194" t="s">
        <v>27</v>
      </c>
    </row>
    <row r="1678" spans="1:5">
      <c r="A1678" s="192">
        <v>4800102144</v>
      </c>
      <c r="B1678" s="193" t="s">
        <v>909</v>
      </c>
      <c r="C1678" s="193" t="s">
        <v>163</v>
      </c>
      <c r="D1678" s="193" t="s">
        <v>62</v>
      </c>
      <c r="E1678" s="194" t="s">
        <v>27</v>
      </c>
    </row>
    <row r="1679" spans="1:5">
      <c r="A1679" s="192">
        <v>4800102145</v>
      </c>
      <c r="B1679" s="193" t="s">
        <v>908</v>
      </c>
      <c r="C1679" s="193" t="s">
        <v>163</v>
      </c>
      <c r="D1679" s="193" t="s">
        <v>62</v>
      </c>
      <c r="E1679" s="194" t="s">
        <v>27</v>
      </c>
    </row>
    <row r="1680" spans="1:5">
      <c r="A1680" s="192">
        <v>4800102146</v>
      </c>
      <c r="B1680" s="193" t="s">
        <v>910</v>
      </c>
      <c r="C1680" s="193" t="s">
        <v>163</v>
      </c>
      <c r="D1680" s="193" t="s">
        <v>62</v>
      </c>
      <c r="E1680" s="194" t="s">
        <v>27</v>
      </c>
    </row>
    <row r="1681" spans="1:5">
      <c r="A1681" s="192">
        <v>4800102147</v>
      </c>
      <c r="B1681" s="193" t="s">
        <v>910</v>
      </c>
      <c r="C1681" s="193" t="s">
        <v>163</v>
      </c>
      <c r="D1681" s="193" t="s">
        <v>62</v>
      </c>
      <c r="E1681" s="194" t="s">
        <v>27</v>
      </c>
    </row>
    <row r="1682" spans="1:5">
      <c r="A1682" s="192">
        <v>4800102230</v>
      </c>
      <c r="B1682" s="193" t="s">
        <v>1112</v>
      </c>
      <c r="C1682" s="193" t="s">
        <v>163</v>
      </c>
      <c r="D1682" s="193" t="s">
        <v>62</v>
      </c>
      <c r="E1682" s="194" t="s">
        <v>27</v>
      </c>
    </row>
    <row r="1683" spans="1:5">
      <c r="A1683" s="192">
        <v>4800102231</v>
      </c>
      <c r="B1683" s="193" t="s">
        <v>712</v>
      </c>
      <c r="C1683" s="193" t="s">
        <v>163</v>
      </c>
      <c r="D1683" s="193" t="s">
        <v>62</v>
      </c>
      <c r="E1683" s="194" t="s">
        <v>27</v>
      </c>
    </row>
    <row r="1684" spans="1:5">
      <c r="A1684" s="192">
        <v>4800102236</v>
      </c>
      <c r="B1684" s="193" t="s">
        <v>712</v>
      </c>
      <c r="C1684" s="193" t="s">
        <v>163</v>
      </c>
      <c r="D1684" s="193" t="s">
        <v>62</v>
      </c>
      <c r="E1684" s="194" t="s">
        <v>27</v>
      </c>
    </row>
    <row r="1685" spans="1:5">
      <c r="A1685" s="192">
        <v>4800102245</v>
      </c>
      <c r="B1685" s="193" t="s">
        <v>977</v>
      </c>
      <c r="C1685" s="193" t="s">
        <v>163</v>
      </c>
      <c r="D1685" s="193" t="s">
        <v>62</v>
      </c>
      <c r="E1685" s="194" t="s">
        <v>27</v>
      </c>
    </row>
    <row r="1686" spans="1:5">
      <c r="A1686" s="192">
        <v>4800102246</v>
      </c>
      <c r="B1686" s="193" t="s">
        <v>908</v>
      </c>
      <c r="C1686" s="193" t="s">
        <v>163</v>
      </c>
      <c r="D1686" s="193" t="s">
        <v>62</v>
      </c>
      <c r="E1686" s="194" t="s">
        <v>27</v>
      </c>
    </row>
    <row r="1687" spans="1:5">
      <c r="A1687" s="192">
        <v>4800102247</v>
      </c>
      <c r="B1687" s="193" t="s">
        <v>908</v>
      </c>
      <c r="C1687" s="193" t="s">
        <v>163</v>
      </c>
      <c r="D1687" s="193" t="s">
        <v>62</v>
      </c>
      <c r="E1687" s="194" t="s">
        <v>27</v>
      </c>
    </row>
    <row r="1688" spans="1:5">
      <c r="A1688" s="192">
        <v>4800102249</v>
      </c>
      <c r="B1688" s="193" t="s">
        <v>1315</v>
      </c>
      <c r="C1688" s="193" t="s">
        <v>35</v>
      </c>
      <c r="D1688" s="193" t="s">
        <v>36</v>
      </c>
      <c r="E1688" s="194" t="s">
        <v>27</v>
      </c>
    </row>
    <row r="1689" spans="1:5">
      <c r="A1689" s="192">
        <v>4800102251</v>
      </c>
      <c r="B1689" s="193" t="s">
        <v>1316</v>
      </c>
      <c r="C1689" s="193" t="s">
        <v>1317</v>
      </c>
      <c r="D1689" s="193" t="s">
        <v>1317</v>
      </c>
      <c r="E1689" s="194" t="s">
        <v>10</v>
      </c>
    </row>
    <row r="1690" spans="1:5">
      <c r="A1690" s="192">
        <v>4800102253</v>
      </c>
      <c r="B1690" s="193" t="s">
        <v>1155</v>
      </c>
      <c r="C1690" s="193" t="s">
        <v>25</v>
      </c>
      <c r="D1690" s="193" t="s">
        <v>26</v>
      </c>
      <c r="E1690" s="194" t="s">
        <v>27</v>
      </c>
    </row>
    <row r="1691" spans="1:5">
      <c r="A1691" s="192">
        <v>4800102267</v>
      </c>
      <c r="B1691" s="193" t="s">
        <v>746</v>
      </c>
      <c r="C1691" s="193" t="s">
        <v>108</v>
      </c>
      <c r="D1691" s="193" t="s">
        <v>109</v>
      </c>
      <c r="E1691" s="194" t="s">
        <v>10</v>
      </c>
    </row>
    <row r="1692" spans="1:5">
      <c r="A1692" s="192">
        <v>4800102494</v>
      </c>
      <c r="B1692" s="193" t="s">
        <v>1318</v>
      </c>
      <c r="C1692" s="193" t="s">
        <v>72</v>
      </c>
      <c r="D1692" s="193" t="s">
        <v>73</v>
      </c>
      <c r="E1692" s="194" t="s">
        <v>43</v>
      </c>
    </row>
    <row r="1693" spans="1:5">
      <c r="A1693" s="192">
        <v>4800102495</v>
      </c>
      <c r="B1693" s="193" t="s">
        <v>1319</v>
      </c>
      <c r="C1693" s="193" t="s">
        <v>117</v>
      </c>
      <c r="D1693" s="193" t="s">
        <v>109</v>
      </c>
      <c r="E1693" s="194" t="s">
        <v>10</v>
      </c>
    </row>
    <row r="1694" spans="1:5">
      <c r="A1694" s="192">
        <v>4800102579</v>
      </c>
      <c r="B1694" s="193" t="s">
        <v>1136</v>
      </c>
      <c r="C1694" s="193" t="s">
        <v>108</v>
      </c>
      <c r="D1694" s="193" t="s">
        <v>109</v>
      </c>
      <c r="E1694" s="194" t="s">
        <v>10</v>
      </c>
    </row>
    <row r="1695" spans="1:5">
      <c r="A1695" s="192">
        <v>4800102582</v>
      </c>
      <c r="B1695" s="193" t="s">
        <v>1133</v>
      </c>
      <c r="C1695" s="193" t="s">
        <v>108</v>
      </c>
      <c r="D1695" s="193" t="s">
        <v>109</v>
      </c>
      <c r="E1695" s="194" t="s">
        <v>10</v>
      </c>
    </row>
    <row r="1696" spans="1:5">
      <c r="A1696" s="192">
        <v>4800102583</v>
      </c>
      <c r="B1696" s="193" t="s">
        <v>1320</v>
      </c>
      <c r="C1696" s="193" t="s">
        <v>156</v>
      </c>
      <c r="D1696" s="193" t="s">
        <v>9</v>
      </c>
      <c r="E1696" s="194" t="s">
        <v>10</v>
      </c>
    </row>
    <row r="1697" spans="1:5">
      <c r="A1697" s="192">
        <v>4800102625</v>
      </c>
      <c r="B1697" s="193" t="s">
        <v>1321</v>
      </c>
      <c r="C1697" s="193" t="s">
        <v>179</v>
      </c>
      <c r="D1697" s="193" t="s">
        <v>62</v>
      </c>
      <c r="E1697" s="194" t="s">
        <v>27</v>
      </c>
    </row>
    <row r="1698" spans="1:5">
      <c r="A1698" s="192">
        <v>4800102628</v>
      </c>
      <c r="B1698" s="193" t="s">
        <v>1322</v>
      </c>
      <c r="C1698" s="193" t="s">
        <v>61</v>
      </c>
      <c r="D1698" s="193" t="s">
        <v>62</v>
      </c>
      <c r="E1698" s="194" t="s">
        <v>27</v>
      </c>
    </row>
    <row r="1699" spans="1:5">
      <c r="A1699" s="192">
        <v>4800102631</v>
      </c>
      <c r="B1699" s="193" t="s">
        <v>1323</v>
      </c>
      <c r="C1699" s="193" t="s">
        <v>104</v>
      </c>
      <c r="D1699" s="193" t="s">
        <v>22</v>
      </c>
      <c r="E1699" s="194" t="s">
        <v>10</v>
      </c>
    </row>
    <row r="1700" spans="1:5">
      <c r="A1700" s="192">
        <v>4800102635</v>
      </c>
      <c r="B1700" s="193" t="s">
        <v>1324</v>
      </c>
      <c r="C1700" s="193" t="s">
        <v>104</v>
      </c>
      <c r="D1700" s="193" t="s">
        <v>22</v>
      </c>
      <c r="E1700" s="194" t="s">
        <v>10</v>
      </c>
    </row>
    <row r="1701" spans="1:5">
      <c r="A1701" s="192">
        <v>4800102639</v>
      </c>
      <c r="B1701" s="193" t="s">
        <v>1325</v>
      </c>
      <c r="C1701" s="193" t="s">
        <v>104</v>
      </c>
      <c r="D1701" s="193" t="s">
        <v>22</v>
      </c>
      <c r="E1701" s="194" t="s">
        <v>10</v>
      </c>
    </row>
    <row r="1702" spans="1:5">
      <c r="A1702" s="192">
        <v>4800102640</v>
      </c>
      <c r="B1702" s="193" t="s">
        <v>977</v>
      </c>
      <c r="C1702" s="193" t="s">
        <v>179</v>
      </c>
      <c r="D1702" s="193" t="s">
        <v>62</v>
      </c>
      <c r="E1702" s="194" t="s">
        <v>27</v>
      </c>
    </row>
    <row r="1703" spans="1:5">
      <c r="A1703" s="192">
        <v>4800102641</v>
      </c>
      <c r="B1703" s="193" t="s">
        <v>1326</v>
      </c>
      <c r="C1703" s="193" t="s">
        <v>104</v>
      </c>
      <c r="D1703" s="193" t="s">
        <v>22</v>
      </c>
      <c r="E1703" s="194" t="s">
        <v>10</v>
      </c>
    </row>
    <row r="1704" spans="1:5">
      <c r="A1704" s="192">
        <v>4800102706</v>
      </c>
      <c r="B1704" s="193" t="s">
        <v>1327</v>
      </c>
      <c r="C1704" s="193" t="s">
        <v>1317</v>
      </c>
      <c r="D1704" s="193" t="s">
        <v>1317</v>
      </c>
      <c r="E1704" s="194" t="s">
        <v>10</v>
      </c>
    </row>
    <row r="1705" spans="1:5">
      <c r="A1705" s="192">
        <v>4800102997</v>
      </c>
      <c r="B1705" s="193" t="s">
        <v>1083</v>
      </c>
      <c r="C1705" s="193" t="s">
        <v>42</v>
      </c>
      <c r="D1705" s="193" t="s">
        <v>42</v>
      </c>
      <c r="E1705" s="194" t="s">
        <v>43</v>
      </c>
    </row>
    <row r="1706" spans="1:5">
      <c r="A1706" s="192">
        <v>4800103048</v>
      </c>
      <c r="B1706" s="193" t="s">
        <v>172</v>
      </c>
      <c r="C1706" s="193" t="s">
        <v>215</v>
      </c>
      <c r="D1706" s="193" t="s">
        <v>216</v>
      </c>
      <c r="E1706" s="194" t="s">
        <v>10</v>
      </c>
    </row>
    <row r="1707" spans="1:5">
      <c r="A1707" s="192">
        <v>4800103190</v>
      </c>
      <c r="B1707" s="193" t="s">
        <v>1328</v>
      </c>
      <c r="C1707" s="193" t="s">
        <v>117</v>
      </c>
      <c r="D1707" s="193" t="s">
        <v>109</v>
      </c>
      <c r="E1707" s="194" t="s">
        <v>10</v>
      </c>
    </row>
    <row r="1708" spans="1:5">
      <c r="A1708" s="192">
        <v>4800103233</v>
      </c>
      <c r="B1708" s="193" t="s">
        <v>1329</v>
      </c>
      <c r="C1708" s="193" t="s">
        <v>25</v>
      </c>
      <c r="D1708" s="193" t="s">
        <v>26</v>
      </c>
      <c r="E1708" s="194" t="s">
        <v>27</v>
      </c>
    </row>
    <row r="1709" spans="1:5">
      <c r="A1709" s="192">
        <v>4800103426</v>
      </c>
      <c r="B1709" s="193" t="s">
        <v>1330</v>
      </c>
      <c r="C1709" s="193" t="s">
        <v>45</v>
      </c>
      <c r="D1709" s="193" t="s">
        <v>22</v>
      </c>
      <c r="E1709" s="194" t="s">
        <v>10</v>
      </c>
    </row>
    <row r="1710" spans="1:5">
      <c r="A1710" s="192">
        <v>4800103501</v>
      </c>
      <c r="B1710" s="193" t="s">
        <v>1331</v>
      </c>
      <c r="C1710" s="193" t="s">
        <v>744</v>
      </c>
      <c r="D1710" s="193" t="s">
        <v>32</v>
      </c>
      <c r="E1710" s="194" t="s">
        <v>33</v>
      </c>
    </row>
    <row r="1711" spans="1:5">
      <c r="A1711" s="192">
        <v>4800103502</v>
      </c>
      <c r="B1711" s="193" t="s">
        <v>910</v>
      </c>
      <c r="C1711" s="193" t="s">
        <v>163</v>
      </c>
      <c r="D1711" s="193" t="s">
        <v>62</v>
      </c>
      <c r="E1711" s="194" t="s">
        <v>27</v>
      </c>
    </row>
    <row r="1712" spans="1:5">
      <c r="A1712" s="192">
        <v>4800103642</v>
      </c>
      <c r="B1712" s="193" t="s">
        <v>1332</v>
      </c>
      <c r="C1712" s="193" t="s">
        <v>104</v>
      </c>
      <c r="D1712" s="193" t="s">
        <v>22</v>
      </c>
      <c r="E1712" s="194" t="s">
        <v>10</v>
      </c>
    </row>
    <row r="1713" spans="1:5">
      <c r="A1713" s="192">
        <v>4800103830</v>
      </c>
      <c r="B1713" s="193" t="s">
        <v>1333</v>
      </c>
      <c r="C1713" s="193" t="s">
        <v>25</v>
      </c>
      <c r="D1713" s="193" t="s">
        <v>26</v>
      </c>
      <c r="E1713" s="194" t="s">
        <v>27</v>
      </c>
    </row>
    <row r="1714" spans="1:5">
      <c r="A1714" s="192">
        <v>4800103831</v>
      </c>
      <c r="B1714" s="193" t="s">
        <v>324</v>
      </c>
      <c r="C1714" s="193" t="s">
        <v>104</v>
      </c>
      <c r="D1714" s="193" t="s">
        <v>22</v>
      </c>
      <c r="E1714" s="194" t="s">
        <v>10</v>
      </c>
    </row>
    <row r="1715" spans="1:5">
      <c r="A1715" s="192">
        <v>4800103838</v>
      </c>
      <c r="B1715" s="193" t="s">
        <v>1334</v>
      </c>
      <c r="C1715" s="193" t="s">
        <v>57</v>
      </c>
      <c r="D1715" s="193" t="s">
        <v>57</v>
      </c>
      <c r="E1715" s="194" t="s">
        <v>33</v>
      </c>
    </row>
    <row r="1716" spans="1:5">
      <c r="A1716" s="192">
        <v>4800103839</v>
      </c>
      <c r="B1716" s="193" t="s">
        <v>1335</v>
      </c>
      <c r="C1716" s="193" t="s">
        <v>25</v>
      </c>
      <c r="D1716" s="193" t="s">
        <v>26</v>
      </c>
      <c r="E1716" s="194" t="s">
        <v>27</v>
      </c>
    </row>
    <row r="1717" spans="1:5">
      <c r="A1717" s="192">
        <v>4800103858</v>
      </c>
      <c r="B1717" s="193" t="s">
        <v>1336</v>
      </c>
      <c r="C1717" s="193" t="s">
        <v>57</v>
      </c>
      <c r="D1717" s="193" t="s">
        <v>57</v>
      </c>
      <c r="E1717" s="194" t="s">
        <v>33</v>
      </c>
    </row>
    <row r="1718" spans="1:5">
      <c r="A1718" s="192">
        <v>4800103962</v>
      </c>
      <c r="B1718" s="193" t="s">
        <v>1337</v>
      </c>
      <c r="C1718" s="193" t="s">
        <v>117</v>
      </c>
      <c r="D1718" s="193" t="s">
        <v>109</v>
      </c>
      <c r="E1718" s="194" t="s">
        <v>10</v>
      </c>
    </row>
    <row r="1719" spans="1:5">
      <c r="A1719" s="192">
        <v>4800104033</v>
      </c>
      <c r="B1719" s="193" t="s">
        <v>331</v>
      </c>
      <c r="C1719" s="193" t="s">
        <v>104</v>
      </c>
      <c r="D1719" s="193" t="s">
        <v>22</v>
      </c>
      <c r="E1719" s="194" t="s">
        <v>10</v>
      </c>
    </row>
    <row r="1720" spans="1:5">
      <c r="A1720" s="192">
        <v>4800104034</v>
      </c>
      <c r="B1720" s="193" t="s">
        <v>1338</v>
      </c>
      <c r="C1720" s="193" t="s">
        <v>104</v>
      </c>
      <c r="D1720" s="193" t="s">
        <v>22</v>
      </c>
      <c r="E1720" s="194" t="s">
        <v>10</v>
      </c>
    </row>
    <row r="1721" spans="1:5">
      <c r="A1721" s="192">
        <v>4800104035</v>
      </c>
      <c r="B1721" s="193" t="s">
        <v>1339</v>
      </c>
      <c r="C1721" s="193" t="s">
        <v>104</v>
      </c>
      <c r="D1721" s="193" t="s">
        <v>22</v>
      </c>
      <c r="E1721" s="194" t="s">
        <v>10</v>
      </c>
    </row>
    <row r="1722" spans="1:5">
      <c r="A1722" s="192">
        <v>4800104091</v>
      </c>
      <c r="B1722" s="193" t="s">
        <v>1340</v>
      </c>
      <c r="C1722" s="193" t="s">
        <v>1317</v>
      </c>
      <c r="D1722" s="193" t="s">
        <v>1317</v>
      </c>
      <c r="E1722" s="194" t="s">
        <v>10</v>
      </c>
    </row>
    <row r="1723" spans="1:5">
      <c r="A1723" s="192">
        <v>4800104114</v>
      </c>
      <c r="B1723" s="193" t="s">
        <v>977</v>
      </c>
      <c r="C1723" s="193" t="s">
        <v>21</v>
      </c>
      <c r="D1723" s="193" t="s">
        <v>22</v>
      </c>
      <c r="E1723" s="194" t="s">
        <v>10</v>
      </c>
    </row>
    <row r="1724" spans="1:5">
      <c r="A1724" s="192">
        <v>4800104115</v>
      </c>
      <c r="B1724" s="193" t="s">
        <v>1268</v>
      </c>
      <c r="C1724" s="193" t="s">
        <v>132</v>
      </c>
      <c r="D1724" s="193" t="s">
        <v>132</v>
      </c>
      <c r="E1724" s="194" t="s">
        <v>27</v>
      </c>
    </row>
    <row r="1725" spans="1:5">
      <c r="A1725" s="192">
        <v>4800104170</v>
      </c>
      <c r="B1725" s="193" t="s">
        <v>1341</v>
      </c>
      <c r="C1725" s="193" t="s">
        <v>104</v>
      </c>
      <c r="D1725" s="193" t="s">
        <v>22</v>
      </c>
      <c r="E1725" s="194" t="s">
        <v>10</v>
      </c>
    </row>
    <row r="1726" spans="1:5">
      <c r="A1726" s="192">
        <v>4800104172</v>
      </c>
      <c r="B1726" s="193" t="s">
        <v>1342</v>
      </c>
      <c r="C1726" s="193" t="s">
        <v>104</v>
      </c>
      <c r="D1726" s="193" t="s">
        <v>22</v>
      </c>
      <c r="E1726" s="194" t="s">
        <v>10</v>
      </c>
    </row>
    <row r="1727" spans="1:5">
      <c r="A1727" s="192">
        <v>4800104193</v>
      </c>
      <c r="B1727" s="193" t="s">
        <v>1343</v>
      </c>
      <c r="C1727" s="193" t="s">
        <v>104</v>
      </c>
      <c r="D1727" s="193" t="s">
        <v>22</v>
      </c>
      <c r="E1727" s="194" t="s">
        <v>10</v>
      </c>
    </row>
    <row r="1728" spans="1:5">
      <c r="A1728" s="192">
        <v>4800104194</v>
      </c>
      <c r="B1728" s="193" t="s">
        <v>1344</v>
      </c>
      <c r="C1728" s="193" t="s">
        <v>104</v>
      </c>
      <c r="D1728" s="193" t="s">
        <v>22</v>
      </c>
      <c r="E1728" s="194" t="s">
        <v>10</v>
      </c>
    </row>
    <row r="1729" spans="1:5">
      <c r="A1729" s="192">
        <v>4800104195</v>
      </c>
      <c r="B1729" s="193" t="s">
        <v>1345</v>
      </c>
      <c r="C1729" s="193" t="s">
        <v>104</v>
      </c>
      <c r="D1729" s="193" t="s">
        <v>22</v>
      </c>
      <c r="E1729" s="194" t="s">
        <v>10</v>
      </c>
    </row>
    <row r="1730" spans="1:5">
      <c r="A1730" s="192">
        <v>4800104356</v>
      </c>
      <c r="B1730" s="193" t="s">
        <v>1346</v>
      </c>
      <c r="C1730" s="193" t="s">
        <v>104</v>
      </c>
      <c r="D1730" s="193" t="s">
        <v>22</v>
      </c>
      <c r="E1730" s="194" t="s">
        <v>10</v>
      </c>
    </row>
    <row r="1731" spans="1:5">
      <c r="A1731" s="192">
        <v>4800104431</v>
      </c>
      <c r="B1731" s="193" t="s">
        <v>1210</v>
      </c>
      <c r="C1731" s="193" t="s">
        <v>108</v>
      </c>
      <c r="D1731" s="193" t="s">
        <v>109</v>
      </c>
      <c r="E1731" s="194" t="s">
        <v>10</v>
      </c>
    </row>
    <row r="1732" spans="1:5">
      <c r="A1732" s="192">
        <v>4800104915</v>
      </c>
      <c r="B1732" s="193" t="s">
        <v>712</v>
      </c>
      <c r="C1732" s="193" t="s">
        <v>163</v>
      </c>
      <c r="D1732" s="193" t="s">
        <v>62</v>
      </c>
      <c r="E1732" s="194" t="s">
        <v>27</v>
      </c>
    </row>
    <row r="1733" spans="1:5">
      <c r="A1733" s="192">
        <v>4800104920</v>
      </c>
      <c r="B1733" s="193" t="s">
        <v>712</v>
      </c>
      <c r="C1733" s="193" t="s">
        <v>163</v>
      </c>
      <c r="D1733" s="193" t="s">
        <v>62</v>
      </c>
      <c r="E1733" s="194" t="s">
        <v>27</v>
      </c>
    </row>
    <row r="1734" spans="1:5">
      <c r="A1734" s="192">
        <v>4800104921</v>
      </c>
      <c r="B1734" s="193" t="s">
        <v>1112</v>
      </c>
      <c r="C1734" s="193" t="s">
        <v>163</v>
      </c>
      <c r="D1734" s="193" t="s">
        <v>62</v>
      </c>
      <c r="E1734" s="194" t="s">
        <v>27</v>
      </c>
    </row>
    <row r="1735" spans="1:5">
      <c r="A1735" s="192">
        <v>4800104922</v>
      </c>
      <c r="B1735" s="193" t="s">
        <v>1347</v>
      </c>
      <c r="C1735" s="193" t="s">
        <v>76</v>
      </c>
      <c r="D1735" s="193" t="s">
        <v>77</v>
      </c>
      <c r="E1735" s="194" t="s">
        <v>10</v>
      </c>
    </row>
    <row r="1736" spans="1:5">
      <c r="A1736" s="192">
        <v>4800104924</v>
      </c>
      <c r="B1736" s="193" t="s">
        <v>1112</v>
      </c>
      <c r="C1736" s="193" t="s">
        <v>163</v>
      </c>
      <c r="D1736" s="193" t="s">
        <v>62</v>
      </c>
      <c r="E1736" s="194" t="s">
        <v>27</v>
      </c>
    </row>
    <row r="1737" spans="1:5">
      <c r="A1737" s="192">
        <v>4800104925</v>
      </c>
      <c r="B1737" s="193" t="s">
        <v>712</v>
      </c>
      <c r="C1737" s="193" t="s">
        <v>163</v>
      </c>
      <c r="D1737" s="193" t="s">
        <v>62</v>
      </c>
      <c r="E1737" s="194" t="s">
        <v>27</v>
      </c>
    </row>
    <row r="1738" spans="1:5">
      <c r="A1738" s="192">
        <v>4800104946</v>
      </c>
      <c r="B1738" s="193" t="s">
        <v>712</v>
      </c>
      <c r="C1738" s="193" t="s">
        <v>163</v>
      </c>
      <c r="D1738" s="193" t="s">
        <v>62</v>
      </c>
      <c r="E1738" s="194" t="s">
        <v>27</v>
      </c>
    </row>
    <row r="1739" spans="1:5">
      <c r="A1739" s="192">
        <v>4800104949</v>
      </c>
      <c r="B1739" s="193" t="s">
        <v>1348</v>
      </c>
      <c r="C1739" s="193" t="s">
        <v>76</v>
      </c>
      <c r="D1739" s="193" t="s">
        <v>77</v>
      </c>
      <c r="E1739" s="194" t="s">
        <v>10</v>
      </c>
    </row>
    <row r="1740" spans="1:5">
      <c r="A1740" s="192">
        <v>4800104950</v>
      </c>
      <c r="B1740" s="193" t="s">
        <v>712</v>
      </c>
      <c r="C1740" s="193" t="s">
        <v>163</v>
      </c>
      <c r="D1740" s="193" t="s">
        <v>62</v>
      </c>
      <c r="E1740" s="194" t="s">
        <v>27</v>
      </c>
    </row>
    <row r="1741" spans="1:5">
      <c r="A1741" s="192">
        <v>4800104951</v>
      </c>
      <c r="B1741" s="193" t="s">
        <v>1349</v>
      </c>
      <c r="C1741" s="193" t="s">
        <v>117</v>
      </c>
      <c r="D1741" s="193" t="s">
        <v>109</v>
      </c>
      <c r="E1741" s="194" t="s">
        <v>10</v>
      </c>
    </row>
    <row r="1742" spans="1:5">
      <c r="A1742" s="192">
        <v>4800104952</v>
      </c>
      <c r="B1742" s="193" t="s">
        <v>712</v>
      </c>
      <c r="C1742" s="193" t="s">
        <v>163</v>
      </c>
      <c r="D1742" s="193" t="s">
        <v>62</v>
      </c>
      <c r="E1742" s="194" t="s">
        <v>27</v>
      </c>
    </row>
    <row r="1743" spans="1:5">
      <c r="A1743" s="192">
        <v>4800104954</v>
      </c>
      <c r="B1743" s="193" t="s">
        <v>1350</v>
      </c>
      <c r="C1743" s="193" t="s">
        <v>76</v>
      </c>
      <c r="D1743" s="193" t="s">
        <v>77</v>
      </c>
      <c r="E1743" s="194" t="s">
        <v>10</v>
      </c>
    </row>
    <row r="1744" spans="1:5">
      <c r="A1744" s="192">
        <v>4800104955</v>
      </c>
      <c r="B1744" s="193" t="s">
        <v>1351</v>
      </c>
      <c r="C1744" s="193" t="s">
        <v>163</v>
      </c>
      <c r="D1744" s="193" t="s">
        <v>62</v>
      </c>
      <c r="E1744" s="194" t="s">
        <v>27</v>
      </c>
    </row>
    <row r="1745" spans="1:5">
      <c r="A1745" s="192">
        <v>4800104961</v>
      </c>
      <c r="B1745" s="193" t="s">
        <v>1136</v>
      </c>
      <c r="C1745" s="193" t="s">
        <v>108</v>
      </c>
      <c r="D1745" s="193" t="s">
        <v>109</v>
      </c>
      <c r="E1745" s="194" t="s">
        <v>10</v>
      </c>
    </row>
    <row r="1746" spans="1:5">
      <c r="A1746" s="192">
        <v>4800104976</v>
      </c>
      <c r="B1746" s="193" t="s">
        <v>1352</v>
      </c>
      <c r="C1746" s="193" t="s">
        <v>76</v>
      </c>
      <c r="D1746" s="193" t="s">
        <v>77</v>
      </c>
      <c r="E1746" s="194" t="s">
        <v>10</v>
      </c>
    </row>
    <row r="1747" spans="1:5">
      <c r="A1747" s="192">
        <v>4800105003</v>
      </c>
      <c r="B1747" s="193" t="s">
        <v>712</v>
      </c>
      <c r="C1747" s="193" t="s">
        <v>163</v>
      </c>
      <c r="D1747" s="193" t="s">
        <v>62</v>
      </c>
      <c r="E1747" s="194" t="s">
        <v>27</v>
      </c>
    </row>
    <row r="1748" spans="1:5">
      <c r="A1748" s="192">
        <v>4800105033</v>
      </c>
      <c r="B1748" s="193" t="s">
        <v>1353</v>
      </c>
      <c r="C1748" s="193" t="s">
        <v>76</v>
      </c>
      <c r="D1748" s="193" t="s">
        <v>77</v>
      </c>
      <c r="E1748" s="194" t="s">
        <v>10</v>
      </c>
    </row>
    <row r="1749" spans="1:5">
      <c r="A1749" s="192">
        <v>4800105085</v>
      </c>
      <c r="B1749" s="193" t="s">
        <v>1354</v>
      </c>
      <c r="C1749" s="193" t="s">
        <v>76</v>
      </c>
      <c r="D1749" s="193" t="s">
        <v>77</v>
      </c>
      <c r="E1749" s="194" t="s">
        <v>10</v>
      </c>
    </row>
    <row r="1750" spans="1:5">
      <c r="A1750" s="192">
        <v>4800105102</v>
      </c>
      <c r="B1750" s="193" t="s">
        <v>1355</v>
      </c>
      <c r="C1750" s="193" t="s">
        <v>76</v>
      </c>
      <c r="D1750" s="193" t="s">
        <v>77</v>
      </c>
      <c r="E1750" s="194" t="s">
        <v>10</v>
      </c>
    </row>
    <row r="1751" spans="1:5">
      <c r="A1751" s="192">
        <v>4800105103</v>
      </c>
      <c r="B1751" s="193" t="s">
        <v>1356</v>
      </c>
      <c r="C1751" s="193" t="s">
        <v>76</v>
      </c>
      <c r="D1751" s="193" t="s">
        <v>77</v>
      </c>
      <c r="E1751" s="194" t="s">
        <v>10</v>
      </c>
    </row>
    <row r="1752" spans="1:5">
      <c r="A1752" s="192">
        <v>4800105104</v>
      </c>
      <c r="B1752" s="193" t="s">
        <v>1357</v>
      </c>
      <c r="C1752" s="193" t="s">
        <v>104</v>
      </c>
      <c r="D1752" s="193" t="s">
        <v>22</v>
      </c>
      <c r="E1752" s="194" t="s">
        <v>10</v>
      </c>
    </row>
    <row r="1753" spans="1:5">
      <c r="A1753" s="192">
        <v>4800105135</v>
      </c>
      <c r="B1753" s="193" t="s">
        <v>712</v>
      </c>
      <c r="C1753" s="193" t="s">
        <v>163</v>
      </c>
      <c r="D1753" s="193" t="s">
        <v>62</v>
      </c>
      <c r="E1753" s="194" t="s">
        <v>27</v>
      </c>
    </row>
    <row r="1754" spans="1:5">
      <c r="A1754" s="192">
        <v>4800105203</v>
      </c>
      <c r="B1754" s="193" t="s">
        <v>172</v>
      </c>
      <c r="C1754" s="193" t="s">
        <v>6</v>
      </c>
      <c r="D1754" s="193" t="s">
        <v>6</v>
      </c>
      <c r="E1754" s="194" t="s">
        <v>27</v>
      </c>
    </row>
    <row r="1755" spans="1:5">
      <c r="A1755" s="192">
        <v>4800105205</v>
      </c>
      <c r="B1755" s="193" t="s">
        <v>1136</v>
      </c>
      <c r="C1755" s="193" t="s">
        <v>108</v>
      </c>
      <c r="D1755" s="193" t="s">
        <v>109</v>
      </c>
      <c r="E1755" s="194" t="s">
        <v>10</v>
      </c>
    </row>
    <row r="1756" spans="1:5">
      <c r="A1756" s="192">
        <v>4800105206</v>
      </c>
      <c r="B1756" s="193" t="s">
        <v>1358</v>
      </c>
      <c r="C1756" s="193" t="s">
        <v>108</v>
      </c>
      <c r="D1756" s="193" t="s">
        <v>109</v>
      </c>
      <c r="E1756" s="194" t="s">
        <v>10</v>
      </c>
    </row>
    <row r="1757" spans="1:5">
      <c r="A1757" s="192">
        <v>4800105307</v>
      </c>
      <c r="B1757" s="193" t="s">
        <v>1359</v>
      </c>
      <c r="C1757" s="193" t="s">
        <v>82</v>
      </c>
      <c r="D1757" s="193" t="s">
        <v>83</v>
      </c>
      <c r="E1757" s="194" t="s">
        <v>17</v>
      </c>
    </row>
    <row r="1758" spans="1:5">
      <c r="A1758" s="192">
        <v>4800105321</v>
      </c>
      <c r="B1758" s="193" t="s">
        <v>1360</v>
      </c>
      <c r="C1758" s="193" t="s">
        <v>61</v>
      </c>
      <c r="D1758" s="193" t="s">
        <v>62</v>
      </c>
      <c r="E1758" s="194" t="s">
        <v>27</v>
      </c>
    </row>
    <row r="1759" spans="1:5">
      <c r="A1759" s="192">
        <v>4800105350</v>
      </c>
      <c r="B1759" s="193" t="s">
        <v>888</v>
      </c>
      <c r="C1759" s="193" t="s">
        <v>104</v>
      </c>
      <c r="D1759" s="193" t="s">
        <v>22</v>
      </c>
      <c r="E1759" s="194" t="s">
        <v>10</v>
      </c>
    </row>
    <row r="1760" spans="1:5">
      <c r="A1760" s="192">
        <v>4800105351</v>
      </c>
      <c r="B1760" s="193" t="s">
        <v>172</v>
      </c>
      <c r="C1760" s="193" t="s">
        <v>215</v>
      </c>
      <c r="D1760" s="193" t="s">
        <v>216</v>
      </c>
      <c r="E1760" s="194" t="s">
        <v>10</v>
      </c>
    </row>
    <row r="1761" spans="1:5">
      <c r="A1761" s="192">
        <v>4800105352</v>
      </c>
      <c r="B1761" s="193" t="s">
        <v>1358</v>
      </c>
      <c r="C1761" s="193" t="s">
        <v>108</v>
      </c>
      <c r="D1761" s="193" t="s">
        <v>109</v>
      </c>
      <c r="E1761" s="194" t="s">
        <v>10</v>
      </c>
    </row>
    <row r="1762" spans="1:5">
      <c r="A1762" s="192">
        <v>4800105353</v>
      </c>
      <c r="B1762" s="193" t="s">
        <v>796</v>
      </c>
      <c r="C1762" s="193" t="s">
        <v>104</v>
      </c>
      <c r="D1762" s="193" t="s">
        <v>22</v>
      </c>
      <c r="E1762" s="194" t="s">
        <v>10</v>
      </c>
    </row>
    <row r="1763" spans="1:5">
      <c r="A1763" s="192">
        <v>4800105354</v>
      </c>
      <c r="B1763" s="193" t="s">
        <v>558</v>
      </c>
      <c r="C1763" s="193" t="s">
        <v>104</v>
      </c>
      <c r="D1763" s="193" t="s">
        <v>22</v>
      </c>
      <c r="E1763" s="194" t="s">
        <v>10</v>
      </c>
    </row>
    <row r="1764" spans="1:5">
      <c r="A1764" s="192">
        <v>4800105355</v>
      </c>
      <c r="B1764" s="193" t="s">
        <v>753</v>
      </c>
      <c r="C1764" s="193" t="s">
        <v>104</v>
      </c>
      <c r="D1764" s="193" t="s">
        <v>22</v>
      </c>
      <c r="E1764" s="194" t="s">
        <v>10</v>
      </c>
    </row>
    <row r="1765" spans="1:5">
      <c r="A1765" s="192">
        <v>4800105356</v>
      </c>
      <c r="B1765" s="193" t="s">
        <v>1015</v>
      </c>
      <c r="C1765" s="193" t="s">
        <v>104</v>
      </c>
      <c r="D1765" s="193" t="s">
        <v>22</v>
      </c>
      <c r="E1765" s="194" t="s">
        <v>10</v>
      </c>
    </row>
    <row r="1766" spans="1:5">
      <c r="A1766" s="192">
        <v>4800105358</v>
      </c>
      <c r="B1766" s="193" t="s">
        <v>1014</v>
      </c>
      <c r="C1766" s="193" t="s">
        <v>104</v>
      </c>
      <c r="D1766" s="193" t="s">
        <v>22</v>
      </c>
      <c r="E1766" s="194" t="s">
        <v>10</v>
      </c>
    </row>
    <row r="1767" spans="1:5">
      <c r="A1767" s="192">
        <v>4800105359</v>
      </c>
      <c r="B1767" s="193" t="s">
        <v>1028</v>
      </c>
      <c r="C1767" s="193" t="s">
        <v>104</v>
      </c>
      <c r="D1767" s="193" t="s">
        <v>22</v>
      </c>
      <c r="E1767" s="194" t="s">
        <v>10</v>
      </c>
    </row>
    <row r="1768" spans="1:5">
      <c r="A1768" s="192">
        <v>4800105360</v>
      </c>
      <c r="B1768" s="193" t="s">
        <v>1029</v>
      </c>
      <c r="C1768" s="193" t="s">
        <v>104</v>
      </c>
      <c r="D1768" s="193" t="s">
        <v>22</v>
      </c>
      <c r="E1768" s="194" t="s">
        <v>10</v>
      </c>
    </row>
    <row r="1769" spans="1:5">
      <c r="A1769" s="192">
        <v>4800105361</v>
      </c>
      <c r="B1769" s="193" t="s">
        <v>1219</v>
      </c>
      <c r="C1769" s="193" t="s">
        <v>104</v>
      </c>
      <c r="D1769" s="193" t="s">
        <v>22</v>
      </c>
      <c r="E1769" s="194" t="s">
        <v>10</v>
      </c>
    </row>
    <row r="1770" spans="1:5">
      <c r="A1770" s="192">
        <v>4800105403</v>
      </c>
      <c r="B1770" s="193" t="s">
        <v>1136</v>
      </c>
      <c r="C1770" s="193" t="s">
        <v>108</v>
      </c>
      <c r="D1770" s="193" t="s">
        <v>109</v>
      </c>
      <c r="E1770" s="194" t="s">
        <v>10</v>
      </c>
    </row>
    <row r="1771" spans="1:5">
      <c r="A1771" s="192">
        <v>4800105404</v>
      </c>
      <c r="B1771" s="193" t="s">
        <v>1358</v>
      </c>
      <c r="C1771" s="193" t="s">
        <v>108</v>
      </c>
      <c r="D1771" s="193" t="s">
        <v>109</v>
      </c>
      <c r="E1771" s="194" t="s">
        <v>10</v>
      </c>
    </row>
    <row r="1772" spans="1:5">
      <c r="A1772" s="192">
        <v>4800105407</v>
      </c>
      <c r="B1772" s="193" t="s">
        <v>1137</v>
      </c>
      <c r="C1772" s="193" t="s">
        <v>108</v>
      </c>
      <c r="D1772" s="193" t="s">
        <v>109</v>
      </c>
      <c r="E1772" s="194" t="s">
        <v>10</v>
      </c>
    </row>
    <row r="1773" spans="1:5">
      <c r="A1773" s="192">
        <v>4800105409</v>
      </c>
      <c r="B1773" s="193" t="s">
        <v>1361</v>
      </c>
      <c r="C1773" s="193" t="s">
        <v>99</v>
      </c>
      <c r="D1773" s="193" t="s">
        <v>48</v>
      </c>
      <c r="E1773" s="194" t="s">
        <v>49</v>
      </c>
    </row>
    <row r="1774" spans="1:5">
      <c r="A1774" s="192">
        <v>4800105410</v>
      </c>
      <c r="B1774" s="193" t="s">
        <v>1362</v>
      </c>
      <c r="C1774" s="193" t="s">
        <v>117</v>
      </c>
      <c r="D1774" s="193" t="s">
        <v>109</v>
      </c>
      <c r="E1774" s="194" t="s">
        <v>10</v>
      </c>
    </row>
    <row r="1775" spans="1:5">
      <c r="A1775" s="192">
        <v>4800105411</v>
      </c>
      <c r="B1775" s="193" t="s">
        <v>1363</v>
      </c>
      <c r="C1775" s="193" t="s">
        <v>117</v>
      </c>
      <c r="D1775" s="193" t="s">
        <v>109</v>
      </c>
      <c r="E1775" s="194" t="s">
        <v>10</v>
      </c>
    </row>
    <row r="1776" spans="1:5">
      <c r="A1776" s="192">
        <v>4800105421</v>
      </c>
      <c r="B1776" s="193" t="s">
        <v>1364</v>
      </c>
      <c r="C1776" s="193" t="s">
        <v>117</v>
      </c>
      <c r="D1776" s="193" t="s">
        <v>109</v>
      </c>
      <c r="E1776" s="194" t="s">
        <v>10</v>
      </c>
    </row>
    <row r="1777" spans="1:5">
      <c r="A1777" s="192">
        <v>4800105423</v>
      </c>
      <c r="B1777" s="193" t="s">
        <v>795</v>
      </c>
      <c r="C1777" s="193" t="s">
        <v>45</v>
      </c>
      <c r="D1777" s="193" t="s">
        <v>22</v>
      </c>
      <c r="E1777" s="194" t="s">
        <v>10</v>
      </c>
    </row>
    <row r="1778" spans="1:5">
      <c r="A1778" s="192">
        <v>4800105425</v>
      </c>
      <c r="B1778" s="193" t="s">
        <v>1365</v>
      </c>
      <c r="C1778" s="193" t="s">
        <v>61</v>
      </c>
      <c r="D1778" s="193" t="s">
        <v>62</v>
      </c>
      <c r="E1778" s="194" t="s">
        <v>27</v>
      </c>
    </row>
    <row r="1779" spans="1:5">
      <c r="A1779" s="192">
        <v>4800105426</v>
      </c>
      <c r="B1779" s="193" t="s">
        <v>172</v>
      </c>
      <c r="C1779" s="193" t="s">
        <v>61</v>
      </c>
      <c r="D1779" s="193" t="s">
        <v>62</v>
      </c>
      <c r="E1779" s="194" t="s">
        <v>27</v>
      </c>
    </row>
    <row r="1780" spans="1:5">
      <c r="A1780" s="192">
        <v>4800105429</v>
      </c>
      <c r="B1780" s="193" t="s">
        <v>1137</v>
      </c>
      <c r="C1780" s="193" t="s">
        <v>108</v>
      </c>
      <c r="D1780" s="193" t="s">
        <v>109</v>
      </c>
      <c r="E1780" s="194" t="s">
        <v>10</v>
      </c>
    </row>
    <row r="1781" spans="1:5">
      <c r="A1781" s="192">
        <v>4800105430</v>
      </c>
      <c r="B1781" s="193" t="s">
        <v>1366</v>
      </c>
      <c r="C1781" s="193" t="s">
        <v>104</v>
      </c>
      <c r="D1781" s="193" t="s">
        <v>22</v>
      </c>
      <c r="E1781" s="194" t="s">
        <v>10</v>
      </c>
    </row>
    <row r="1782" spans="1:5">
      <c r="A1782" s="192">
        <v>4800105434</v>
      </c>
      <c r="B1782" s="193" t="s">
        <v>1367</v>
      </c>
      <c r="C1782" s="193" t="s">
        <v>104</v>
      </c>
      <c r="D1782" s="193" t="s">
        <v>22</v>
      </c>
      <c r="E1782" s="194" t="s">
        <v>10</v>
      </c>
    </row>
    <row r="1783" spans="1:5">
      <c r="A1783" s="192">
        <v>4800105446</v>
      </c>
      <c r="B1783" s="193" t="s">
        <v>1368</v>
      </c>
      <c r="C1783" s="193" t="s">
        <v>82</v>
      </c>
      <c r="D1783" s="193" t="s">
        <v>83</v>
      </c>
      <c r="E1783" s="194" t="s">
        <v>17</v>
      </c>
    </row>
    <row r="1784" spans="1:5">
      <c r="A1784" s="192">
        <v>4800105448</v>
      </c>
      <c r="B1784" s="193" t="s">
        <v>1369</v>
      </c>
      <c r="C1784" s="193" t="s">
        <v>108</v>
      </c>
      <c r="D1784" s="193" t="s">
        <v>109</v>
      </c>
      <c r="E1784" s="194" t="s">
        <v>10</v>
      </c>
    </row>
    <row r="1785" spans="1:5">
      <c r="A1785" s="192">
        <v>4800105449</v>
      </c>
      <c r="B1785" s="193" t="s">
        <v>1370</v>
      </c>
      <c r="C1785" s="193" t="s">
        <v>108</v>
      </c>
      <c r="D1785" s="193" t="s">
        <v>109</v>
      </c>
      <c r="E1785" s="194" t="s">
        <v>10</v>
      </c>
    </row>
    <row r="1786" spans="1:5">
      <c r="A1786" s="192">
        <v>4800105451</v>
      </c>
      <c r="B1786" s="193" t="s">
        <v>172</v>
      </c>
      <c r="C1786" s="193" t="s">
        <v>163</v>
      </c>
      <c r="D1786" s="193" t="s">
        <v>62</v>
      </c>
      <c r="E1786" s="194" t="s">
        <v>27</v>
      </c>
    </row>
    <row r="1787" spans="1:5">
      <c r="A1787" s="192">
        <v>4800105452</v>
      </c>
      <c r="B1787" s="193" t="s">
        <v>1371</v>
      </c>
      <c r="C1787" s="193" t="s">
        <v>104</v>
      </c>
      <c r="D1787" s="193" t="s">
        <v>22</v>
      </c>
      <c r="E1787" s="194" t="s">
        <v>10</v>
      </c>
    </row>
    <row r="1788" spans="1:5">
      <c r="A1788" s="192">
        <v>4800105453</v>
      </c>
      <c r="B1788" s="193" t="s">
        <v>1372</v>
      </c>
      <c r="C1788" s="193" t="s">
        <v>104</v>
      </c>
      <c r="D1788" s="193" t="s">
        <v>22</v>
      </c>
      <c r="E1788" s="194" t="s">
        <v>10</v>
      </c>
    </row>
    <row r="1789" spans="1:5">
      <c r="A1789" s="192">
        <v>4800105456</v>
      </c>
      <c r="B1789" s="193" t="s">
        <v>1373</v>
      </c>
      <c r="C1789" s="193" t="s">
        <v>104</v>
      </c>
      <c r="D1789" s="193" t="s">
        <v>22</v>
      </c>
      <c r="E1789" s="194" t="s">
        <v>10</v>
      </c>
    </row>
    <row r="1790" spans="1:5">
      <c r="A1790" s="192">
        <v>4800105459</v>
      </c>
      <c r="B1790" s="193" t="s">
        <v>200</v>
      </c>
      <c r="C1790" s="193" t="s">
        <v>117</v>
      </c>
      <c r="D1790" s="193" t="s">
        <v>109</v>
      </c>
      <c r="E1790" s="194" t="s">
        <v>10</v>
      </c>
    </row>
    <row r="1791" spans="1:5">
      <c r="A1791" s="192">
        <v>4800105461</v>
      </c>
      <c r="B1791" s="193" t="s">
        <v>977</v>
      </c>
      <c r="C1791" s="193" t="s">
        <v>163</v>
      </c>
      <c r="D1791" s="193" t="s">
        <v>62</v>
      </c>
      <c r="E1791" s="194" t="s">
        <v>27</v>
      </c>
    </row>
    <row r="1792" spans="1:5">
      <c r="A1792" s="192">
        <v>4800105695</v>
      </c>
      <c r="B1792" s="193" t="s">
        <v>688</v>
      </c>
      <c r="C1792" s="193" t="s">
        <v>108</v>
      </c>
      <c r="D1792" s="193" t="s">
        <v>109</v>
      </c>
      <c r="E1792" s="194" t="s">
        <v>10</v>
      </c>
    </row>
    <row r="1793" spans="1:5">
      <c r="A1793" s="192">
        <v>4800105709</v>
      </c>
      <c r="B1793" s="193" t="s">
        <v>1374</v>
      </c>
      <c r="C1793" s="193" t="s">
        <v>108</v>
      </c>
      <c r="D1793" s="193" t="s">
        <v>109</v>
      </c>
      <c r="E1793" s="194" t="s">
        <v>10</v>
      </c>
    </row>
    <row r="1794" spans="1:5">
      <c r="A1794" s="192">
        <v>4800105720</v>
      </c>
      <c r="B1794" s="193" t="s">
        <v>1375</v>
      </c>
      <c r="C1794" s="193" t="s">
        <v>57</v>
      </c>
      <c r="D1794" s="193" t="s">
        <v>57</v>
      </c>
      <c r="E1794" s="194" t="s">
        <v>33</v>
      </c>
    </row>
    <row r="1795" spans="1:5">
      <c r="A1795" s="192">
        <v>4800105770</v>
      </c>
      <c r="B1795" s="193" t="s">
        <v>746</v>
      </c>
      <c r="C1795" s="193" t="s">
        <v>57</v>
      </c>
      <c r="D1795" s="193" t="s">
        <v>57</v>
      </c>
      <c r="E1795" s="194" t="s">
        <v>33</v>
      </c>
    </row>
    <row r="1796" spans="1:5">
      <c r="A1796" s="192">
        <v>4800105771</v>
      </c>
      <c r="B1796" s="193" t="s">
        <v>1376</v>
      </c>
      <c r="C1796" s="193" t="s">
        <v>57</v>
      </c>
      <c r="D1796" s="193" t="s">
        <v>57</v>
      </c>
      <c r="E1796" s="194" t="s">
        <v>33</v>
      </c>
    </row>
    <row r="1797" spans="1:5">
      <c r="A1797" s="192">
        <v>4800105772</v>
      </c>
      <c r="B1797" s="193" t="s">
        <v>1377</v>
      </c>
      <c r="C1797" s="193" t="s">
        <v>57</v>
      </c>
      <c r="D1797" s="193" t="s">
        <v>57</v>
      </c>
      <c r="E1797" s="194" t="s">
        <v>33</v>
      </c>
    </row>
    <row r="1798" spans="1:5">
      <c r="A1798" s="192">
        <v>4800105779</v>
      </c>
      <c r="B1798" s="193" t="s">
        <v>1378</v>
      </c>
      <c r="C1798" s="193" t="s">
        <v>118</v>
      </c>
      <c r="D1798" s="193" t="s">
        <v>26</v>
      </c>
      <c r="E1798" s="194" t="s">
        <v>27</v>
      </c>
    </row>
    <row r="1799" spans="1:5">
      <c r="A1799" s="192">
        <v>4800105793</v>
      </c>
      <c r="B1799" s="193" t="s">
        <v>1379</v>
      </c>
      <c r="C1799" s="193" t="s">
        <v>118</v>
      </c>
      <c r="D1799" s="193" t="s">
        <v>26</v>
      </c>
      <c r="E1799" s="194" t="s">
        <v>27</v>
      </c>
    </row>
    <row r="1800" spans="1:5">
      <c r="A1800" s="192">
        <v>4800105794</v>
      </c>
      <c r="B1800" s="193" t="s">
        <v>1380</v>
      </c>
      <c r="C1800" s="193" t="s">
        <v>118</v>
      </c>
      <c r="D1800" s="193" t="s">
        <v>26</v>
      </c>
      <c r="E1800" s="194" t="s">
        <v>27</v>
      </c>
    </row>
    <row r="1801" spans="1:5">
      <c r="A1801" s="192">
        <v>4800105799</v>
      </c>
      <c r="B1801" s="193" t="s">
        <v>1381</v>
      </c>
      <c r="C1801" s="193" t="s">
        <v>108</v>
      </c>
      <c r="D1801" s="193" t="s">
        <v>109</v>
      </c>
      <c r="E1801" s="194" t="s">
        <v>10</v>
      </c>
    </row>
    <row r="1802" spans="1:5">
      <c r="A1802" s="192">
        <v>4800105805</v>
      </c>
      <c r="B1802" s="193" t="s">
        <v>1377</v>
      </c>
      <c r="C1802" s="193" t="s">
        <v>163</v>
      </c>
      <c r="D1802" s="193" t="s">
        <v>62</v>
      </c>
      <c r="E1802" s="194" t="s">
        <v>27</v>
      </c>
    </row>
    <row r="1803" spans="1:5">
      <c r="A1803" s="192">
        <v>4800105806</v>
      </c>
      <c r="B1803" s="193" t="s">
        <v>1382</v>
      </c>
      <c r="C1803" s="193" t="s">
        <v>117</v>
      </c>
      <c r="D1803" s="193" t="s">
        <v>109</v>
      </c>
      <c r="E1803" s="194" t="s">
        <v>10</v>
      </c>
    </row>
    <row r="1804" spans="1:5">
      <c r="A1804" s="192">
        <v>4800105807</v>
      </c>
      <c r="B1804" s="193" t="s">
        <v>1383</v>
      </c>
      <c r="C1804" s="193" t="s">
        <v>42</v>
      </c>
      <c r="D1804" s="193" t="s">
        <v>42</v>
      </c>
      <c r="E1804" s="194" t="s">
        <v>43</v>
      </c>
    </row>
    <row r="1805" spans="1:5">
      <c r="A1805" s="192">
        <v>4800105808</v>
      </c>
      <c r="B1805" s="193" t="s">
        <v>1384</v>
      </c>
      <c r="C1805" s="193" t="s">
        <v>38</v>
      </c>
      <c r="D1805" s="193" t="s">
        <v>22</v>
      </c>
      <c r="E1805" s="194" t="s">
        <v>10</v>
      </c>
    </row>
    <row r="1806" spans="1:5">
      <c r="A1806" s="192">
        <v>4800105809</v>
      </c>
      <c r="B1806" s="193" t="s">
        <v>1384</v>
      </c>
      <c r="C1806" s="193" t="s">
        <v>38</v>
      </c>
      <c r="D1806" s="193" t="s">
        <v>22</v>
      </c>
      <c r="E1806" s="194" t="s">
        <v>10</v>
      </c>
    </row>
    <row r="1807" spans="1:5">
      <c r="A1807" s="192">
        <v>4800105810</v>
      </c>
      <c r="B1807" s="193" t="s">
        <v>172</v>
      </c>
      <c r="C1807" s="193" t="s">
        <v>6</v>
      </c>
      <c r="D1807" s="193" t="s">
        <v>6</v>
      </c>
      <c r="E1807" s="194" t="s">
        <v>27</v>
      </c>
    </row>
    <row r="1808" spans="1:5">
      <c r="A1808" s="192">
        <v>4800105811</v>
      </c>
      <c r="B1808" s="193" t="s">
        <v>1385</v>
      </c>
      <c r="C1808" s="193" t="s">
        <v>57</v>
      </c>
      <c r="D1808" s="193" t="s">
        <v>57</v>
      </c>
      <c r="E1808" s="194" t="s">
        <v>33</v>
      </c>
    </row>
    <row r="1809" spans="1:5">
      <c r="A1809" s="192">
        <v>4800105814</v>
      </c>
      <c r="B1809" s="193" t="s">
        <v>1386</v>
      </c>
      <c r="C1809" s="193" t="s">
        <v>118</v>
      </c>
      <c r="D1809" s="193" t="s">
        <v>26</v>
      </c>
      <c r="E1809" s="194" t="s">
        <v>27</v>
      </c>
    </row>
    <row r="1810" spans="1:5">
      <c r="A1810" s="192">
        <v>4800105816</v>
      </c>
      <c r="B1810" s="193" t="s">
        <v>1387</v>
      </c>
      <c r="C1810" s="193" t="s">
        <v>57</v>
      </c>
      <c r="D1810" s="193" t="s">
        <v>57</v>
      </c>
      <c r="E1810" s="194" t="s">
        <v>33</v>
      </c>
    </row>
    <row r="1811" spans="1:5">
      <c r="A1811" s="192">
        <v>4800105819</v>
      </c>
      <c r="B1811" s="193" t="s">
        <v>688</v>
      </c>
      <c r="C1811" s="193" t="s">
        <v>6</v>
      </c>
      <c r="D1811" s="193" t="s">
        <v>6</v>
      </c>
      <c r="E1811" s="194" t="s">
        <v>27</v>
      </c>
    </row>
    <row r="1812" spans="1:5">
      <c r="A1812" s="192">
        <v>4800105821</v>
      </c>
      <c r="B1812" s="193" t="s">
        <v>1114</v>
      </c>
      <c r="C1812" s="193" t="s">
        <v>45</v>
      </c>
      <c r="D1812" s="193" t="s">
        <v>22</v>
      </c>
      <c r="E1812" s="194" t="s">
        <v>10</v>
      </c>
    </row>
    <row r="1813" spans="1:5">
      <c r="A1813" s="192">
        <v>4800105822</v>
      </c>
      <c r="B1813" s="193" t="s">
        <v>1007</v>
      </c>
      <c r="C1813" s="193" t="s">
        <v>45</v>
      </c>
      <c r="D1813" s="193" t="s">
        <v>22</v>
      </c>
      <c r="E1813" s="194" t="s">
        <v>10</v>
      </c>
    </row>
    <row r="1814" spans="1:5">
      <c r="A1814" s="192">
        <v>4800105824</v>
      </c>
      <c r="B1814" s="193" t="s">
        <v>1388</v>
      </c>
      <c r="C1814" s="193" t="s">
        <v>45</v>
      </c>
      <c r="D1814" s="193" t="s">
        <v>22</v>
      </c>
      <c r="E1814" s="194" t="s">
        <v>10</v>
      </c>
    </row>
    <row r="1815" spans="1:5">
      <c r="A1815" s="192">
        <v>4800105825</v>
      </c>
      <c r="B1815" s="193" t="s">
        <v>1377</v>
      </c>
      <c r="C1815" s="193" t="s">
        <v>57</v>
      </c>
      <c r="D1815" s="193" t="s">
        <v>57</v>
      </c>
      <c r="E1815" s="194" t="s">
        <v>33</v>
      </c>
    </row>
    <row r="1816" spans="1:5">
      <c r="A1816" s="192">
        <v>4800105826</v>
      </c>
      <c r="B1816" s="193" t="s">
        <v>1389</v>
      </c>
      <c r="C1816" s="193" t="s">
        <v>117</v>
      </c>
      <c r="D1816" s="193" t="s">
        <v>109</v>
      </c>
      <c r="E1816" s="194" t="s">
        <v>10</v>
      </c>
    </row>
    <row r="1817" spans="1:5">
      <c r="A1817" s="192">
        <v>4800105829</v>
      </c>
      <c r="B1817" s="193" t="s">
        <v>1390</v>
      </c>
      <c r="C1817" s="193" t="s">
        <v>45</v>
      </c>
      <c r="D1817" s="193" t="s">
        <v>22</v>
      </c>
      <c r="E1817" s="194" t="s">
        <v>10</v>
      </c>
    </row>
    <row r="1818" spans="1:5">
      <c r="A1818" s="192">
        <v>4800105830</v>
      </c>
      <c r="B1818" s="193" t="s">
        <v>1391</v>
      </c>
      <c r="C1818" s="193" t="s">
        <v>117</v>
      </c>
      <c r="D1818" s="193" t="s">
        <v>109</v>
      </c>
      <c r="E1818" s="194" t="s">
        <v>10</v>
      </c>
    </row>
    <row r="1819" spans="1:5">
      <c r="A1819" s="192">
        <v>4800105831</v>
      </c>
      <c r="B1819" s="193" t="s">
        <v>1392</v>
      </c>
      <c r="C1819" s="193" t="s">
        <v>95</v>
      </c>
      <c r="D1819" s="193" t="s">
        <v>95</v>
      </c>
      <c r="E1819" s="194" t="s">
        <v>43</v>
      </c>
    </row>
    <row r="1820" spans="1:5">
      <c r="A1820" s="192">
        <v>4800105836</v>
      </c>
      <c r="B1820" s="193" t="s">
        <v>712</v>
      </c>
      <c r="C1820" s="193" t="s">
        <v>163</v>
      </c>
      <c r="D1820" s="193" t="s">
        <v>62</v>
      </c>
      <c r="E1820" s="194" t="s">
        <v>27</v>
      </c>
    </row>
    <row r="1821" spans="1:5">
      <c r="A1821" s="192">
        <v>4800105837</v>
      </c>
      <c r="B1821" s="193" t="s">
        <v>1306</v>
      </c>
      <c r="C1821" s="193" t="s">
        <v>57</v>
      </c>
      <c r="D1821" s="193" t="s">
        <v>57</v>
      </c>
      <c r="E1821" s="194" t="s">
        <v>33</v>
      </c>
    </row>
    <row r="1822" spans="1:5">
      <c r="A1822" s="192">
        <v>4800105838</v>
      </c>
      <c r="B1822" s="193" t="s">
        <v>712</v>
      </c>
      <c r="C1822" s="193" t="s">
        <v>163</v>
      </c>
      <c r="D1822" s="193" t="s">
        <v>62</v>
      </c>
      <c r="E1822" s="194" t="s">
        <v>27</v>
      </c>
    </row>
    <row r="1823" spans="1:5">
      <c r="A1823" s="192">
        <v>4800105840</v>
      </c>
      <c r="B1823" s="193" t="s">
        <v>712</v>
      </c>
      <c r="C1823" s="193" t="s">
        <v>163</v>
      </c>
      <c r="D1823" s="193" t="s">
        <v>62</v>
      </c>
      <c r="E1823" s="194" t="s">
        <v>27</v>
      </c>
    </row>
    <row r="1824" spans="1:5">
      <c r="A1824" s="192">
        <v>4800105841</v>
      </c>
      <c r="B1824" s="193" t="s">
        <v>1112</v>
      </c>
      <c r="C1824" s="193" t="s">
        <v>163</v>
      </c>
      <c r="D1824" s="193" t="s">
        <v>62</v>
      </c>
      <c r="E1824" s="194" t="s">
        <v>27</v>
      </c>
    </row>
    <row r="1825" spans="1:5">
      <c r="A1825" s="192">
        <v>4800105842</v>
      </c>
      <c r="B1825" s="193" t="s">
        <v>1112</v>
      </c>
      <c r="C1825" s="193" t="s">
        <v>163</v>
      </c>
      <c r="D1825" s="193" t="s">
        <v>62</v>
      </c>
      <c r="E1825" s="194" t="s">
        <v>27</v>
      </c>
    </row>
    <row r="1826" spans="1:5">
      <c r="A1826" s="192">
        <v>4800105843</v>
      </c>
      <c r="B1826" s="193" t="s">
        <v>712</v>
      </c>
      <c r="C1826" s="193" t="s">
        <v>163</v>
      </c>
      <c r="D1826" s="193" t="s">
        <v>62</v>
      </c>
      <c r="E1826" s="194" t="s">
        <v>27</v>
      </c>
    </row>
    <row r="1827" spans="1:5">
      <c r="A1827" s="192">
        <v>4800105844</v>
      </c>
      <c r="B1827" s="193" t="s">
        <v>712</v>
      </c>
      <c r="C1827" s="193" t="s">
        <v>163</v>
      </c>
      <c r="D1827" s="193" t="s">
        <v>62</v>
      </c>
      <c r="E1827" s="194" t="s">
        <v>27</v>
      </c>
    </row>
    <row r="1828" spans="1:5">
      <c r="A1828" s="192">
        <v>4800105845</v>
      </c>
      <c r="B1828" s="193" t="s">
        <v>1112</v>
      </c>
      <c r="C1828" s="193" t="s">
        <v>163</v>
      </c>
      <c r="D1828" s="193" t="s">
        <v>62</v>
      </c>
      <c r="E1828" s="194" t="s">
        <v>27</v>
      </c>
    </row>
    <row r="1829" spans="1:5">
      <c r="A1829" s="192">
        <v>4800105849</v>
      </c>
      <c r="B1829" s="193" t="s">
        <v>1393</v>
      </c>
      <c r="C1829" s="193" t="s">
        <v>104</v>
      </c>
      <c r="D1829" s="193" t="s">
        <v>22</v>
      </c>
      <c r="E1829" s="194" t="s">
        <v>10</v>
      </c>
    </row>
    <row r="1830" spans="1:5">
      <c r="A1830" s="192">
        <v>4800105850</v>
      </c>
      <c r="B1830" s="193" t="s">
        <v>1394</v>
      </c>
      <c r="C1830" s="193" t="s">
        <v>104</v>
      </c>
      <c r="D1830" s="193" t="s">
        <v>22</v>
      </c>
      <c r="E1830" s="194" t="s">
        <v>10</v>
      </c>
    </row>
    <row r="1831" spans="1:5">
      <c r="A1831" s="192">
        <v>4800105853</v>
      </c>
      <c r="B1831" s="193" t="s">
        <v>1395</v>
      </c>
      <c r="C1831" s="193" t="s">
        <v>1396</v>
      </c>
      <c r="D1831" s="193" t="s">
        <v>88</v>
      </c>
      <c r="E1831" s="194" t="s">
        <v>33</v>
      </c>
    </row>
    <row r="1832" spans="1:5">
      <c r="A1832" s="192">
        <v>4800105854</v>
      </c>
      <c r="B1832" s="193" t="s">
        <v>1136</v>
      </c>
      <c r="C1832" s="193" t="s">
        <v>108</v>
      </c>
      <c r="D1832" s="193" t="s">
        <v>109</v>
      </c>
      <c r="E1832" s="194" t="s">
        <v>10</v>
      </c>
    </row>
    <row r="1833" spans="1:5">
      <c r="A1833" s="192">
        <v>4800105857</v>
      </c>
      <c r="B1833" s="193" t="s">
        <v>1240</v>
      </c>
      <c r="C1833" s="193" t="s">
        <v>108</v>
      </c>
      <c r="D1833" s="193" t="s">
        <v>109</v>
      </c>
      <c r="E1833" s="194" t="s">
        <v>10</v>
      </c>
    </row>
    <row r="1834" spans="1:5">
      <c r="A1834" s="192">
        <v>4800105858</v>
      </c>
      <c r="B1834" s="193" t="s">
        <v>1351</v>
      </c>
      <c r="C1834" s="193" t="s">
        <v>163</v>
      </c>
      <c r="D1834" s="193" t="s">
        <v>62</v>
      </c>
      <c r="E1834" s="194" t="s">
        <v>27</v>
      </c>
    </row>
    <row r="1835" spans="1:5">
      <c r="A1835" s="192">
        <v>4800105864</v>
      </c>
      <c r="B1835" s="193" t="s">
        <v>1351</v>
      </c>
      <c r="C1835" s="193" t="s">
        <v>163</v>
      </c>
      <c r="D1835" s="193" t="s">
        <v>62</v>
      </c>
      <c r="E1835" s="194" t="s">
        <v>27</v>
      </c>
    </row>
    <row r="1836" spans="1:5">
      <c r="A1836" s="192">
        <v>4800105865</v>
      </c>
      <c r="B1836" s="193" t="s">
        <v>1277</v>
      </c>
      <c r="C1836" s="193" t="s">
        <v>57</v>
      </c>
      <c r="D1836" s="193" t="s">
        <v>57</v>
      </c>
      <c r="E1836" s="194" t="s">
        <v>33</v>
      </c>
    </row>
    <row r="1837" spans="1:5">
      <c r="A1837" s="192">
        <v>4800105878</v>
      </c>
      <c r="B1837" s="193" t="s">
        <v>712</v>
      </c>
      <c r="C1837" s="193" t="s">
        <v>163</v>
      </c>
      <c r="D1837" s="193" t="s">
        <v>62</v>
      </c>
      <c r="E1837" s="194" t="s">
        <v>27</v>
      </c>
    </row>
    <row r="1838" spans="1:5">
      <c r="A1838" s="192">
        <v>4800105880</v>
      </c>
      <c r="B1838" s="193" t="s">
        <v>1358</v>
      </c>
      <c r="C1838" s="193" t="s">
        <v>108</v>
      </c>
      <c r="D1838" s="193" t="s">
        <v>109</v>
      </c>
      <c r="E1838" s="194" t="s">
        <v>10</v>
      </c>
    </row>
    <row r="1839" spans="1:5">
      <c r="A1839" s="192">
        <v>4800106388</v>
      </c>
      <c r="B1839" s="193" t="s">
        <v>1397</v>
      </c>
      <c r="C1839" s="193" t="s">
        <v>57</v>
      </c>
      <c r="D1839" s="193" t="s">
        <v>57</v>
      </c>
      <c r="E1839" s="194" t="s">
        <v>33</v>
      </c>
    </row>
    <row r="1840" spans="1:5">
      <c r="A1840" s="192">
        <v>4800106596</v>
      </c>
      <c r="B1840" s="193" t="s">
        <v>1398</v>
      </c>
      <c r="C1840" s="193" t="s">
        <v>57</v>
      </c>
      <c r="D1840" s="193" t="s">
        <v>57</v>
      </c>
      <c r="E1840" s="194" t="s">
        <v>33</v>
      </c>
    </row>
    <row r="1841" spans="1:5">
      <c r="A1841" s="192">
        <v>4800107112</v>
      </c>
      <c r="B1841" s="193" t="s">
        <v>1316</v>
      </c>
      <c r="C1841" s="193" t="s">
        <v>215</v>
      </c>
      <c r="D1841" s="193" t="s">
        <v>216</v>
      </c>
      <c r="E1841" s="194" t="s">
        <v>10</v>
      </c>
    </row>
    <row r="1842" spans="1:5">
      <c r="A1842" s="192">
        <v>4800107278</v>
      </c>
      <c r="B1842" s="193" t="s">
        <v>910</v>
      </c>
      <c r="C1842" s="193" t="s">
        <v>163</v>
      </c>
      <c r="D1842" s="193" t="s">
        <v>62</v>
      </c>
      <c r="E1842" s="194" t="s">
        <v>27</v>
      </c>
    </row>
    <row r="1843" spans="1:5">
      <c r="A1843" s="192">
        <v>4800107326</v>
      </c>
      <c r="B1843" s="193" t="s">
        <v>908</v>
      </c>
      <c r="C1843" s="193" t="s">
        <v>163</v>
      </c>
      <c r="D1843" s="193" t="s">
        <v>62</v>
      </c>
      <c r="E1843" s="194" t="s">
        <v>27</v>
      </c>
    </row>
    <row r="1844" spans="1:5">
      <c r="A1844" s="192">
        <v>4800107370</v>
      </c>
      <c r="B1844" s="193" t="s">
        <v>909</v>
      </c>
      <c r="C1844" s="193" t="s">
        <v>163</v>
      </c>
      <c r="D1844" s="193" t="s">
        <v>62</v>
      </c>
      <c r="E1844" s="194" t="s">
        <v>27</v>
      </c>
    </row>
    <row r="1845" spans="1:5">
      <c r="A1845" s="192">
        <v>4800107381</v>
      </c>
      <c r="B1845" s="193" t="s">
        <v>909</v>
      </c>
      <c r="C1845" s="193" t="s">
        <v>163</v>
      </c>
      <c r="D1845" s="193" t="s">
        <v>62</v>
      </c>
      <c r="E1845" s="194" t="s">
        <v>27</v>
      </c>
    </row>
    <row r="1846" spans="1:5">
      <c r="A1846" s="192">
        <v>4800107395</v>
      </c>
      <c r="B1846" s="193" t="s">
        <v>1399</v>
      </c>
      <c r="C1846" s="193" t="s">
        <v>57</v>
      </c>
      <c r="D1846" s="193" t="s">
        <v>57</v>
      </c>
      <c r="E1846" s="194" t="s">
        <v>33</v>
      </c>
    </row>
    <row r="1847" spans="1:5">
      <c r="A1847" s="192">
        <v>4800107412</v>
      </c>
      <c r="B1847" s="193" t="s">
        <v>910</v>
      </c>
      <c r="C1847" s="193" t="s">
        <v>163</v>
      </c>
      <c r="D1847" s="193" t="s">
        <v>62</v>
      </c>
      <c r="E1847" s="194" t="s">
        <v>27</v>
      </c>
    </row>
    <row r="1848" spans="1:5">
      <c r="A1848" s="192">
        <v>4800107424</v>
      </c>
      <c r="B1848" s="193" t="s">
        <v>141</v>
      </c>
      <c r="C1848" s="193" t="s">
        <v>132</v>
      </c>
      <c r="D1848" s="193" t="s">
        <v>132</v>
      </c>
      <c r="E1848" s="194" t="s">
        <v>27</v>
      </c>
    </row>
    <row r="1849" spans="1:5">
      <c r="A1849" s="192">
        <v>4800107436</v>
      </c>
      <c r="B1849" s="193" t="s">
        <v>977</v>
      </c>
      <c r="C1849" s="193" t="s">
        <v>163</v>
      </c>
      <c r="D1849" s="193" t="s">
        <v>62</v>
      </c>
      <c r="E1849" s="194" t="s">
        <v>27</v>
      </c>
    </row>
    <row r="1850" spans="1:5">
      <c r="A1850" s="192">
        <v>4800107440</v>
      </c>
      <c r="B1850" s="193" t="s">
        <v>910</v>
      </c>
      <c r="C1850" s="193" t="s">
        <v>163</v>
      </c>
      <c r="D1850" s="193" t="s">
        <v>62</v>
      </c>
      <c r="E1850" s="194" t="s">
        <v>27</v>
      </c>
    </row>
    <row r="1851" spans="1:5">
      <c r="A1851" s="192">
        <v>4800107441</v>
      </c>
      <c r="B1851" s="193" t="s">
        <v>977</v>
      </c>
      <c r="C1851" s="193" t="s">
        <v>163</v>
      </c>
      <c r="D1851" s="193" t="s">
        <v>62</v>
      </c>
      <c r="E1851" s="194" t="s">
        <v>27</v>
      </c>
    </row>
    <row r="1852" spans="1:5">
      <c r="A1852" s="192">
        <v>4800107442</v>
      </c>
      <c r="B1852" s="193" t="s">
        <v>977</v>
      </c>
      <c r="C1852" s="193" t="s">
        <v>163</v>
      </c>
      <c r="D1852" s="193" t="s">
        <v>62</v>
      </c>
      <c r="E1852" s="194" t="s">
        <v>27</v>
      </c>
    </row>
    <row r="1853" spans="1:5">
      <c r="A1853" s="192">
        <v>4800107447</v>
      </c>
      <c r="B1853" s="193" t="s">
        <v>1400</v>
      </c>
      <c r="C1853" s="193" t="s">
        <v>70</v>
      </c>
      <c r="D1853" s="193" t="s">
        <v>70</v>
      </c>
      <c r="E1853" s="194" t="s">
        <v>27</v>
      </c>
    </row>
    <row r="1854" spans="1:5">
      <c r="A1854" s="192">
        <v>4800107448</v>
      </c>
      <c r="B1854" s="193" t="s">
        <v>909</v>
      </c>
      <c r="C1854" s="193" t="s">
        <v>163</v>
      </c>
      <c r="D1854" s="193" t="s">
        <v>62</v>
      </c>
      <c r="E1854" s="194" t="s">
        <v>27</v>
      </c>
    </row>
    <row r="1855" spans="1:5">
      <c r="A1855" s="192">
        <v>4800107450</v>
      </c>
      <c r="B1855" s="193" t="s">
        <v>977</v>
      </c>
      <c r="C1855" s="193" t="s">
        <v>163</v>
      </c>
      <c r="D1855" s="193" t="s">
        <v>62</v>
      </c>
      <c r="E1855" s="194" t="s">
        <v>27</v>
      </c>
    </row>
    <row r="1856" spans="1:5">
      <c r="A1856" s="192">
        <v>4800107456</v>
      </c>
      <c r="B1856" s="193" t="s">
        <v>141</v>
      </c>
      <c r="C1856" s="193" t="s">
        <v>132</v>
      </c>
      <c r="D1856" s="193" t="s">
        <v>132</v>
      </c>
      <c r="E1856" s="194" t="s">
        <v>27</v>
      </c>
    </row>
    <row r="1857" spans="1:5">
      <c r="A1857" s="192">
        <v>4800107457</v>
      </c>
      <c r="B1857" s="193" t="s">
        <v>977</v>
      </c>
      <c r="C1857" s="193" t="s">
        <v>163</v>
      </c>
      <c r="D1857" s="193" t="s">
        <v>62</v>
      </c>
      <c r="E1857" s="194" t="s">
        <v>27</v>
      </c>
    </row>
    <row r="1858" spans="1:5">
      <c r="A1858" s="192">
        <v>4800107460</v>
      </c>
      <c r="B1858" s="193" t="s">
        <v>977</v>
      </c>
      <c r="C1858" s="193" t="s">
        <v>163</v>
      </c>
      <c r="D1858" s="193" t="s">
        <v>62</v>
      </c>
      <c r="E1858" s="194" t="s">
        <v>27</v>
      </c>
    </row>
    <row r="1859" spans="1:5">
      <c r="A1859" s="192">
        <v>4800107461</v>
      </c>
      <c r="B1859" s="193" t="s">
        <v>909</v>
      </c>
      <c r="C1859" s="193" t="s">
        <v>163</v>
      </c>
      <c r="D1859" s="193" t="s">
        <v>62</v>
      </c>
      <c r="E1859" s="194" t="s">
        <v>27</v>
      </c>
    </row>
    <row r="1860" spans="1:5">
      <c r="A1860" s="192">
        <v>4800107462</v>
      </c>
      <c r="B1860" s="193" t="s">
        <v>977</v>
      </c>
      <c r="C1860" s="193" t="s">
        <v>163</v>
      </c>
      <c r="D1860" s="193" t="s">
        <v>62</v>
      </c>
      <c r="E1860" s="194" t="s">
        <v>27</v>
      </c>
    </row>
    <row r="1861" spans="1:5">
      <c r="A1861" s="192">
        <v>4800107463</v>
      </c>
      <c r="B1861" s="193" t="s">
        <v>910</v>
      </c>
      <c r="C1861" s="193" t="s">
        <v>163</v>
      </c>
      <c r="D1861" s="193" t="s">
        <v>62</v>
      </c>
      <c r="E1861" s="194" t="s">
        <v>27</v>
      </c>
    </row>
    <row r="1862" spans="1:5">
      <c r="A1862" s="192">
        <v>4800107464</v>
      </c>
      <c r="B1862" s="193" t="s">
        <v>909</v>
      </c>
      <c r="C1862" s="193" t="s">
        <v>163</v>
      </c>
      <c r="D1862" s="193" t="s">
        <v>62</v>
      </c>
      <c r="E1862" s="194" t="s">
        <v>27</v>
      </c>
    </row>
    <row r="1863" spans="1:5">
      <c r="A1863" s="192">
        <v>4800107465</v>
      </c>
      <c r="B1863" s="193" t="s">
        <v>977</v>
      </c>
      <c r="C1863" s="193" t="s">
        <v>163</v>
      </c>
      <c r="D1863" s="193" t="s">
        <v>62</v>
      </c>
      <c r="E1863" s="194" t="s">
        <v>27</v>
      </c>
    </row>
    <row r="1864" spans="1:5">
      <c r="A1864" s="192">
        <v>4800107466</v>
      </c>
      <c r="B1864" s="193" t="s">
        <v>977</v>
      </c>
      <c r="C1864" s="193" t="s">
        <v>163</v>
      </c>
      <c r="D1864" s="193" t="s">
        <v>62</v>
      </c>
      <c r="E1864" s="194" t="s">
        <v>27</v>
      </c>
    </row>
    <row r="1865" spans="1:5">
      <c r="A1865" s="192">
        <v>4800107467</v>
      </c>
      <c r="B1865" s="193" t="s">
        <v>909</v>
      </c>
      <c r="C1865" s="193" t="s">
        <v>163</v>
      </c>
      <c r="D1865" s="193" t="s">
        <v>62</v>
      </c>
      <c r="E1865" s="194" t="s">
        <v>27</v>
      </c>
    </row>
    <row r="1866" spans="1:5">
      <c r="A1866" s="192">
        <v>4800107468</v>
      </c>
      <c r="B1866" s="193" t="s">
        <v>909</v>
      </c>
      <c r="C1866" s="193" t="s">
        <v>163</v>
      </c>
      <c r="D1866" s="193" t="s">
        <v>62</v>
      </c>
      <c r="E1866" s="194" t="s">
        <v>27</v>
      </c>
    </row>
    <row r="1867" spans="1:5">
      <c r="A1867" s="192">
        <v>4800107469</v>
      </c>
      <c r="B1867" s="193" t="s">
        <v>909</v>
      </c>
      <c r="C1867" s="193" t="s">
        <v>163</v>
      </c>
      <c r="D1867" s="193" t="s">
        <v>62</v>
      </c>
      <c r="E1867" s="194" t="s">
        <v>27</v>
      </c>
    </row>
    <row r="1868" spans="1:5">
      <c r="A1868" s="192">
        <v>4800107470</v>
      </c>
      <c r="B1868" s="193" t="s">
        <v>141</v>
      </c>
      <c r="C1868" s="193" t="s">
        <v>132</v>
      </c>
      <c r="D1868" s="193" t="s">
        <v>132</v>
      </c>
      <c r="E1868" s="194" t="s">
        <v>27</v>
      </c>
    </row>
    <row r="1869" spans="1:5">
      <c r="A1869" s="192">
        <v>4800107471</v>
      </c>
      <c r="B1869" s="193" t="s">
        <v>141</v>
      </c>
      <c r="C1869" s="193" t="s">
        <v>132</v>
      </c>
      <c r="D1869" s="193" t="s">
        <v>132</v>
      </c>
      <c r="E1869" s="194" t="s">
        <v>27</v>
      </c>
    </row>
    <row r="1870" spans="1:5">
      <c r="A1870" s="192">
        <v>4800107472</v>
      </c>
      <c r="B1870" s="193" t="s">
        <v>141</v>
      </c>
      <c r="C1870" s="193" t="s">
        <v>132</v>
      </c>
      <c r="D1870" s="193" t="s">
        <v>132</v>
      </c>
      <c r="E1870" s="194" t="s">
        <v>27</v>
      </c>
    </row>
    <row r="1871" spans="1:5">
      <c r="A1871" s="192">
        <v>4800107474</v>
      </c>
      <c r="B1871" s="193" t="s">
        <v>1401</v>
      </c>
      <c r="C1871" s="193" t="s">
        <v>95</v>
      </c>
      <c r="D1871" s="193" t="s">
        <v>95</v>
      </c>
      <c r="E1871" s="194" t="s">
        <v>43</v>
      </c>
    </row>
    <row r="1872" spans="1:5">
      <c r="A1872" s="192">
        <v>4800107475</v>
      </c>
      <c r="B1872" s="193" t="s">
        <v>1402</v>
      </c>
      <c r="C1872" s="193" t="s">
        <v>95</v>
      </c>
      <c r="D1872" s="193" t="s">
        <v>95</v>
      </c>
      <c r="E1872" s="194" t="s">
        <v>43</v>
      </c>
    </row>
    <row r="1873" spans="1:5">
      <c r="A1873" s="192">
        <v>4800107480</v>
      </c>
      <c r="B1873" s="193" t="s">
        <v>1342</v>
      </c>
      <c r="C1873" s="193" t="s">
        <v>104</v>
      </c>
      <c r="D1873" s="193" t="s">
        <v>22</v>
      </c>
      <c r="E1873" s="194" t="s">
        <v>10</v>
      </c>
    </row>
    <row r="1874" spans="1:5">
      <c r="A1874" s="192">
        <v>4800107497</v>
      </c>
      <c r="B1874" s="193" t="s">
        <v>1172</v>
      </c>
      <c r="C1874" s="193" t="s">
        <v>70</v>
      </c>
      <c r="D1874" s="193" t="s">
        <v>70</v>
      </c>
      <c r="E1874" s="194" t="s">
        <v>27</v>
      </c>
    </row>
    <row r="1875" spans="1:5">
      <c r="A1875" s="192">
        <v>4900000012</v>
      </c>
      <c r="B1875" s="193" t="s">
        <v>1403</v>
      </c>
      <c r="C1875" s="193" t="s">
        <v>1396</v>
      </c>
      <c r="D1875" s="193" t="s">
        <v>88</v>
      </c>
      <c r="E1875" s="194" t="s">
        <v>33</v>
      </c>
    </row>
    <row r="1876" spans="1:5">
      <c r="A1876" s="192">
        <v>4900000018</v>
      </c>
      <c r="B1876" s="193" t="s">
        <v>1151</v>
      </c>
      <c r="C1876" s="193" t="s">
        <v>215</v>
      </c>
      <c r="D1876" s="193" t="s">
        <v>216</v>
      </c>
      <c r="E1876" s="194" t="s">
        <v>10</v>
      </c>
    </row>
    <row r="1877" spans="1:5">
      <c r="A1877" s="192">
        <v>4900000030</v>
      </c>
      <c r="B1877" s="193" t="s">
        <v>1186</v>
      </c>
      <c r="C1877" s="193" t="s">
        <v>65</v>
      </c>
      <c r="D1877" s="193" t="s">
        <v>65</v>
      </c>
      <c r="E1877" s="194" t="s">
        <v>27</v>
      </c>
    </row>
    <row r="1878" spans="1:5">
      <c r="A1878" s="192">
        <v>4900000042</v>
      </c>
      <c r="B1878" s="193" t="s">
        <v>125</v>
      </c>
      <c r="C1878" s="193" t="s">
        <v>132</v>
      </c>
      <c r="D1878" s="193" t="s">
        <v>132</v>
      </c>
      <c r="E1878" s="194" t="s">
        <v>27</v>
      </c>
    </row>
    <row r="1879" spans="1:5">
      <c r="A1879" s="192">
        <v>4900000055</v>
      </c>
      <c r="B1879" s="193" t="s">
        <v>1404</v>
      </c>
      <c r="C1879" s="193" t="s">
        <v>47</v>
      </c>
      <c r="D1879" s="193" t="s">
        <v>48</v>
      </c>
      <c r="E1879" s="194" t="s">
        <v>49</v>
      </c>
    </row>
    <row r="1880" spans="1:5">
      <c r="A1880" s="192">
        <v>4900000058</v>
      </c>
      <c r="B1880" s="193" t="s">
        <v>84</v>
      </c>
      <c r="C1880" s="193" t="s">
        <v>82</v>
      </c>
      <c r="D1880" s="193" t="s">
        <v>83</v>
      </c>
      <c r="E1880" s="194" t="s">
        <v>17</v>
      </c>
    </row>
    <row r="1881" spans="1:5">
      <c r="A1881" s="192">
        <v>4900000060</v>
      </c>
      <c r="B1881" s="193" t="s">
        <v>1303</v>
      </c>
      <c r="C1881" s="193" t="s">
        <v>118</v>
      </c>
      <c r="D1881" s="193" t="s">
        <v>26</v>
      </c>
      <c r="E1881" s="194" t="s">
        <v>27</v>
      </c>
    </row>
    <row r="1882" spans="1:5">
      <c r="A1882" s="192">
        <v>4900000061</v>
      </c>
      <c r="B1882" s="193" t="s">
        <v>1405</v>
      </c>
      <c r="C1882" s="193" t="s">
        <v>1406</v>
      </c>
      <c r="D1882" s="193" t="s">
        <v>36</v>
      </c>
      <c r="E1882" s="194" t="s">
        <v>27</v>
      </c>
    </row>
    <row r="1883" spans="1:5">
      <c r="A1883" s="192">
        <v>4900000067</v>
      </c>
      <c r="B1883" s="193" t="s">
        <v>1407</v>
      </c>
      <c r="C1883" s="193" t="s">
        <v>118</v>
      </c>
      <c r="D1883" s="193" t="s">
        <v>26</v>
      </c>
      <c r="E1883" s="194" t="s">
        <v>27</v>
      </c>
    </row>
    <row r="1884" spans="1:5">
      <c r="A1884" s="192">
        <v>4900000077</v>
      </c>
      <c r="B1884" s="193" t="s">
        <v>1408</v>
      </c>
      <c r="C1884" s="193" t="s">
        <v>128</v>
      </c>
      <c r="D1884" s="193" t="s">
        <v>26</v>
      </c>
      <c r="E1884" s="194" t="s">
        <v>129</v>
      </c>
    </row>
    <row r="1885" spans="1:5">
      <c r="A1885" s="192">
        <v>4900000079</v>
      </c>
      <c r="B1885" s="193" t="s">
        <v>1409</v>
      </c>
      <c r="C1885" s="193" t="s">
        <v>47</v>
      </c>
      <c r="D1885" s="193" t="s">
        <v>48</v>
      </c>
      <c r="E1885" s="194" t="s">
        <v>49</v>
      </c>
    </row>
    <row r="1886" spans="1:5">
      <c r="A1886" s="192">
        <v>4900000084</v>
      </c>
      <c r="B1886" s="193" t="s">
        <v>1410</v>
      </c>
      <c r="C1886" s="193" t="s">
        <v>158</v>
      </c>
      <c r="D1886" s="193" t="s">
        <v>65</v>
      </c>
      <c r="E1886" s="194" t="s">
        <v>27</v>
      </c>
    </row>
    <row r="1887" spans="1:5">
      <c r="A1887" s="192">
        <v>4900000086</v>
      </c>
      <c r="B1887" s="193" t="s">
        <v>130</v>
      </c>
      <c r="C1887" s="193" t="s">
        <v>21</v>
      </c>
      <c r="D1887" s="193" t="s">
        <v>22</v>
      </c>
      <c r="E1887" s="194" t="s">
        <v>10</v>
      </c>
    </row>
    <row r="1888" spans="1:5">
      <c r="A1888" s="192">
        <v>4900000097</v>
      </c>
      <c r="B1888" s="193" t="s">
        <v>1411</v>
      </c>
      <c r="C1888" s="193" t="s">
        <v>79</v>
      </c>
      <c r="D1888" s="193" t="s">
        <v>79</v>
      </c>
      <c r="E1888" s="194" t="s">
        <v>33</v>
      </c>
    </row>
    <row r="1889" spans="1:5">
      <c r="A1889" s="192">
        <v>4900000098</v>
      </c>
      <c r="B1889" s="193" t="s">
        <v>1151</v>
      </c>
      <c r="C1889" s="193" t="s">
        <v>215</v>
      </c>
      <c r="D1889" s="193" t="s">
        <v>216</v>
      </c>
      <c r="E1889" s="194" t="s">
        <v>10</v>
      </c>
    </row>
    <row r="1890" spans="1:5">
      <c r="A1890" s="192">
        <v>4900000099</v>
      </c>
      <c r="B1890" s="193" t="s">
        <v>1412</v>
      </c>
      <c r="C1890" s="193" t="s">
        <v>215</v>
      </c>
      <c r="D1890" s="193" t="s">
        <v>216</v>
      </c>
      <c r="E1890" s="194" t="s">
        <v>10</v>
      </c>
    </row>
    <row r="1891" spans="1:5">
      <c r="A1891" s="192">
        <v>4900000107</v>
      </c>
      <c r="B1891" s="193" t="s">
        <v>1413</v>
      </c>
      <c r="C1891" s="193" t="s">
        <v>65</v>
      </c>
      <c r="D1891" s="193" t="s">
        <v>65</v>
      </c>
      <c r="E1891" s="194" t="s">
        <v>27</v>
      </c>
    </row>
    <row r="1892" spans="1:5">
      <c r="A1892" s="192">
        <v>4900000111</v>
      </c>
      <c r="B1892" s="193" t="s">
        <v>229</v>
      </c>
      <c r="C1892" s="193" t="s">
        <v>69</v>
      </c>
      <c r="D1892" s="193" t="s">
        <v>70</v>
      </c>
      <c r="E1892" s="194" t="s">
        <v>27</v>
      </c>
    </row>
    <row r="1893" spans="1:5">
      <c r="A1893" s="192">
        <v>4900000118</v>
      </c>
      <c r="B1893" s="193" t="s">
        <v>1414</v>
      </c>
      <c r="C1893" s="193" t="s">
        <v>57</v>
      </c>
      <c r="D1893" s="193" t="s">
        <v>57</v>
      </c>
      <c r="E1893" s="194" t="s">
        <v>33</v>
      </c>
    </row>
    <row r="1894" spans="1:5">
      <c r="A1894" s="192">
        <v>4900000124</v>
      </c>
      <c r="B1894" s="193" t="s">
        <v>1152</v>
      </c>
      <c r="C1894" s="193" t="s">
        <v>1406</v>
      </c>
      <c r="D1894" s="193" t="s">
        <v>36</v>
      </c>
      <c r="E1894" s="194" t="s">
        <v>27</v>
      </c>
    </row>
    <row r="1895" spans="1:5">
      <c r="A1895" s="192">
        <v>4900000129</v>
      </c>
      <c r="B1895" s="193" t="s">
        <v>222</v>
      </c>
      <c r="C1895" s="193" t="s">
        <v>35</v>
      </c>
      <c r="D1895" s="193" t="s">
        <v>36</v>
      </c>
      <c r="E1895" s="194" t="s">
        <v>27</v>
      </c>
    </row>
    <row r="1896" spans="1:5">
      <c r="A1896" s="192">
        <v>4900000131</v>
      </c>
      <c r="B1896" s="193" t="s">
        <v>1043</v>
      </c>
      <c r="C1896" s="193" t="s">
        <v>64</v>
      </c>
      <c r="D1896" s="193" t="s">
        <v>65</v>
      </c>
      <c r="E1896" s="194" t="s">
        <v>27</v>
      </c>
    </row>
    <row r="1897" spans="1:5">
      <c r="A1897" s="192">
        <v>4900000135</v>
      </c>
      <c r="B1897" s="193" t="s">
        <v>1415</v>
      </c>
      <c r="C1897" s="193" t="s">
        <v>158</v>
      </c>
      <c r="D1897" s="193" t="s">
        <v>65</v>
      </c>
      <c r="E1897" s="194" t="s">
        <v>27</v>
      </c>
    </row>
    <row r="1898" spans="1:5">
      <c r="A1898" s="192">
        <v>4900000138</v>
      </c>
      <c r="B1898" s="193" t="s">
        <v>1416</v>
      </c>
      <c r="C1898" s="193" t="s">
        <v>1406</v>
      </c>
      <c r="D1898" s="193" t="s">
        <v>36</v>
      </c>
      <c r="E1898" s="194" t="s">
        <v>27</v>
      </c>
    </row>
    <row r="1899" spans="1:5">
      <c r="A1899" s="192">
        <v>4900000139</v>
      </c>
      <c r="B1899" s="193" t="s">
        <v>160</v>
      </c>
      <c r="C1899" s="193" t="s">
        <v>156</v>
      </c>
      <c r="D1899" s="193" t="s">
        <v>9</v>
      </c>
      <c r="E1899" s="194" t="s">
        <v>10</v>
      </c>
    </row>
    <row r="1900" spans="1:5">
      <c r="A1900" s="192">
        <v>4900000141</v>
      </c>
      <c r="B1900" s="193" t="s">
        <v>1417</v>
      </c>
      <c r="C1900" s="193" t="s">
        <v>185</v>
      </c>
      <c r="D1900" s="193" t="s">
        <v>109</v>
      </c>
      <c r="E1900" s="194" t="s">
        <v>10</v>
      </c>
    </row>
    <row r="1901" spans="1:5">
      <c r="A1901" s="192">
        <v>4900000142</v>
      </c>
      <c r="B1901" s="193" t="s">
        <v>1418</v>
      </c>
      <c r="C1901" s="193" t="s">
        <v>185</v>
      </c>
      <c r="D1901" s="193" t="s">
        <v>109</v>
      </c>
      <c r="E1901" s="194" t="s">
        <v>10</v>
      </c>
    </row>
    <row r="1902" spans="1:5">
      <c r="A1902" s="192">
        <v>4900000143</v>
      </c>
      <c r="B1902" s="193" t="s">
        <v>1419</v>
      </c>
      <c r="C1902" s="193" t="s">
        <v>185</v>
      </c>
      <c r="D1902" s="193" t="s">
        <v>109</v>
      </c>
      <c r="E1902" s="194" t="s">
        <v>10</v>
      </c>
    </row>
    <row r="1903" spans="1:5">
      <c r="A1903" s="192">
        <v>4900000144</v>
      </c>
      <c r="B1903" s="193" t="s">
        <v>1194</v>
      </c>
      <c r="C1903" s="193" t="s">
        <v>185</v>
      </c>
      <c r="D1903" s="193" t="s">
        <v>109</v>
      </c>
      <c r="E1903" s="194" t="s">
        <v>10</v>
      </c>
    </row>
    <row r="1904" spans="1:5">
      <c r="A1904" s="192">
        <v>4900000414</v>
      </c>
      <c r="B1904" s="193" t="s">
        <v>1132</v>
      </c>
      <c r="C1904" s="193" t="s">
        <v>1420</v>
      </c>
      <c r="D1904" s="193" t="s">
        <v>1421</v>
      </c>
      <c r="E1904" s="194" t="s">
        <v>1422</v>
      </c>
    </row>
    <row r="1905" spans="1:5">
      <c r="A1905" s="192">
        <v>4900000145</v>
      </c>
      <c r="B1905" s="193" t="s">
        <v>1132</v>
      </c>
      <c r="C1905" s="193" t="s">
        <v>1420</v>
      </c>
      <c r="D1905" s="193" t="s">
        <v>1421</v>
      </c>
      <c r="E1905" s="194" t="s">
        <v>1422</v>
      </c>
    </row>
    <row r="1906" spans="1:5">
      <c r="A1906" s="192">
        <v>4900000146</v>
      </c>
      <c r="B1906" s="193" t="s">
        <v>133</v>
      </c>
      <c r="C1906" s="193" t="s">
        <v>165</v>
      </c>
      <c r="D1906" s="193" t="s">
        <v>9</v>
      </c>
      <c r="E1906" s="194" t="s">
        <v>10</v>
      </c>
    </row>
    <row r="1907" spans="1:5">
      <c r="A1907" s="192">
        <v>4900000148</v>
      </c>
      <c r="B1907" s="193" t="s">
        <v>1423</v>
      </c>
      <c r="C1907" s="193" t="s">
        <v>99</v>
      </c>
      <c r="D1907" s="193" t="s">
        <v>48</v>
      </c>
      <c r="E1907" s="194" t="s">
        <v>49</v>
      </c>
    </row>
    <row r="1908" spans="1:5">
      <c r="A1908" s="192">
        <v>4900000151</v>
      </c>
      <c r="B1908" s="193" t="s">
        <v>786</v>
      </c>
      <c r="C1908" s="193" t="s">
        <v>185</v>
      </c>
      <c r="D1908" s="193" t="s">
        <v>109</v>
      </c>
      <c r="E1908" s="194" t="s">
        <v>10</v>
      </c>
    </row>
    <row r="1909" spans="1:5">
      <c r="A1909" s="192">
        <v>4900000155</v>
      </c>
      <c r="B1909" s="193" t="s">
        <v>1424</v>
      </c>
      <c r="C1909" s="193" t="s">
        <v>636</v>
      </c>
      <c r="D1909" s="193" t="s">
        <v>637</v>
      </c>
      <c r="E1909" s="194" t="s">
        <v>17</v>
      </c>
    </row>
    <row r="1910" spans="1:5">
      <c r="A1910" s="192">
        <v>4900000157</v>
      </c>
      <c r="B1910" s="193" t="s">
        <v>1425</v>
      </c>
      <c r="C1910" s="193" t="s">
        <v>97</v>
      </c>
      <c r="D1910" s="193" t="s">
        <v>26</v>
      </c>
      <c r="E1910" s="194" t="s">
        <v>27</v>
      </c>
    </row>
    <row r="1911" spans="1:5">
      <c r="A1911" s="192">
        <v>4900000158</v>
      </c>
      <c r="B1911" s="193" t="s">
        <v>1426</v>
      </c>
      <c r="C1911" s="193" t="s">
        <v>65</v>
      </c>
      <c r="D1911" s="193" t="s">
        <v>65</v>
      </c>
      <c r="E1911" s="194" t="s">
        <v>27</v>
      </c>
    </row>
    <row r="1912" spans="1:5">
      <c r="A1912" s="192">
        <v>4900000159</v>
      </c>
      <c r="B1912" s="193" t="s">
        <v>1427</v>
      </c>
      <c r="C1912" s="193" t="s">
        <v>118</v>
      </c>
      <c r="D1912" s="193" t="s">
        <v>26</v>
      </c>
      <c r="E1912" s="194" t="s">
        <v>27</v>
      </c>
    </row>
    <row r="1913" spans="1:5">
      <c r="A1913" s="192">
        <v>4900000161</v>
      </c>
      <c r="B1913" s="193" t="s">
        <v>1428</v>
      </c>
      <c r="C1913" s="193" t="s">
        <v>99</v>
      </c>
      <c r="D1913" s="193" t="s">
        <v>48</v>
      </c>
      <c r="E1913" s="194" t="s">
        <v>49</v>
      </c>
    </row>
    <row r="1914" spans="1:5">
      <c r="A1914" s="192">
        <v>4900000162</v>
      </c>
      <c r="B1914" s="193" t="s">
        <v>187</v>
      </c>
      <c r="C1914" s="193" t="s">
        <v>70</v>
      </c>
      <c r="D1914" s="193" t="s">
        <v>70</v>
      </c>
      <c r="E1914" s="194" t="s">
        <v>27</v>
      </c>
    </row>
    <row r="1915" spans="1:5">
      <c r="A1915" s="192">
        <v>4900000163</v>
      </c>
      <c r="B1915" s="193" t="s">
        <v>1429</v>
      </c>
      <c r="C1915" s="193" t="s">
        <v>215</v>
      </c>
      <c r="D1915" s="193" t="s">
        <v>216</v>
      </c>
      <c r="E1915" s="194" t="s">
        <v>10</v>
      </c>
    </row>
    <row r="1916" spans="1:5">
      <c r="A1916" s="192">
        <v>4900000164</v>
      </c>
      <c r="B1916" s="193" t="s">
        <v>264</v>
      </c>
      <c r="C1916" s="193" t="s">
        <v>40</v>
      </c>
      <c r="D1916" s="193" t="s">
        <v>40</v>
      </c>
      <c r="E1916" s="194" t="s">
        <v>10</v>
      </c>
    </row>
    <row r="1917" spans="1:5">
      <c r="A1917" s="192">
        <v>4900000165</v>
      </c>
      <c r="B1917" s="193" t="s">
        <v>1430</v>
      </c>
      <c r="C1917" s="193" t="s">
        <v>162</v>
      </c>
      <c r="D1917" s="193" t="s">
        <v>9</v>
      </c>
      <c r="E1917" s="194" t="s">
        <v>10</v>
      </c>
    </row>
    <row r="1918" spans="1:5">
      <c r="A1918" s="192">
        <v>4900000166</v>
      </c>
      <c r="B1918" s="193" t="s">
        <v>1431</v>
      </c>
      <c r="C1918" s="193" t="s">
        <v>185</v>
      </c>
      <c r="D1918" s="193" t="s">
        <v>109</v>
      </c>
      <c r="E1918" s="194" t="s">
        <v>10</v>
      </c>
    </row>
    <row r="1919" spans="1:5">
      <c r="A1919" s="192">
        <v>4900000167</v>
      </c>
      <c r="B1919" s="193" t="s">
        <v>1432</v>
      </c>
      <c r="C1919" s="193" t="s">
        <v>215</v>
      </c>
      <c r="D1919" s="193" t="s">
        <v>216</v>
      </c>
      <c r="E1919" s="194" t="s">
        <v>10</v>
      </c>
    </row>
    <row r="1920" spans="1:5">
      <c r="A1920" s="192">
        <v>4900000171</v>
      </c>
      <c r="B1920" s="193" t="s">
        <v>1433</v>
      </c>
      <c r="C1920" s="193" t="s">
        <v>25</v>
      </c>
      <c r="D1920" s="193" t="s">
        <v>26</v>
      </c>
      <c r="E1920" s="194" t="s">
        <v>27</v>
      </c>
    </row>
    <row r="1921" spans="1:5">
      <c r="A1921" s="192">
        <v>4900000173</v>
      </c>
      <c r="B1921" s="193" t="s">
        <v>1434</v>
      </c>
      <c r="C1921" s="193" t="s">
        <v>64</v>
      </c>
      <c r="D1921" s="193" t="s">
        <v>65</v>
      </c>
      <c r="E1921" s="194" t="s">
        <v>27</v>
      </c>
    </row>
    <row r="1922" spans="1:5">
      <c r="A1922" s="192">
        <v>4900000174</v>
      </c>
      <c r="B1922" s="193" t="s">
        <v>1435</v>
      </c>
      <c r="C1922" s="193" t="s">
        <v>169</v>
      </c>
      <c r="D1922" s="193" t="s">
        <v>55</v>
      </c>
      <c r="E1922" s="194" t="s">
        <v>43</v>
      </c>
    </row>
    <row r="1923" spans="1:5">
      <c r="A1923" s="192">
        <v>4900000176</v>
      </c>
      <c r="B1923" s="193" t="s">
        <v>1436</v>
      </c>
      <c r="C1923" s="193" t="s">
        <v>21</v>
      </c>
      <c r="D1923" s="193" t="s">
        <v>22</v>
      </c>
      <c r="E1923" s="194" t="s">
        <v>10</v>
      </c>
    </row>
    <row r="1924" spans="1:5">
      <c r="A1924" s="192">
        <v>4900000178</v>
      </c>
      <c r="B1924" s="193" t="s">
        <v>1437</v>
      </c>
      <c r="C1924" s="193" t="s">
        <v>40</v>
      </c>
      <c r="D1924" s="193" t="s">
        <v>40</v>
      </c>
      <c r="E1924" s="194" t="s">
        <v>10</v>
      </c>
    </row>
    <row r="1925" spans="1:5">
      <c r="A1925" s="192">
        <v>4900000180</v>
      </c>
      <c r="B1925" s="193" t="s">
        <v>1438</v>
      </c>
      <c r="C1925" s="193" t="s">
        <v>79</v>
      </c>
      <c r="D1925" s="193" t="s">
        <v>79</v>
      </c>
      <c r="E1925" s="194" t="s">
        <v>33</v>
      </c>
    </row>
    <row r="1926" spans="1:5">
      <c r="A1926" s="192">
        <v>4900000181</v>
      </c>
      <c r="B1926" s="193" t="s">
        <v>228</v>
      </c>
      <c r="C1926" s="193" t="s">
        <v>162</v>
      </c>
      <c r="D1926" s="193" t="s">
        <v>9</v>
      </c>
      <c r="E1926" s="194" t="s">
        <v>10</v>
      </c>
    </row>
    <row r="1927" spans="1:5">
      <c r="A1927" s="192">
        <v>4900000182</v>
      </c>
      <c r="B1927" s="193" t="s">
        <v>1156</v>
      </c>
      <c r="C1927" s="193" t="s">
        <v>158</v>
      </c>
      <c r="D1927" s="193" t="s">
        <v>65</v>
      </c>
      <c r="E1927" s="194" t="s">
        <v>27</v>
      </c>
    </row>
    <row r="1928" spans="1:5">
      <c r="A1928" s="192">
        <v>4900000183</v>
      </c>
      <c r="B1928" s="193" t="s">
        <v>1439</v>
      </c>
      <c r="C1928" s="193" t="s">
        <v>158</v>
      </c>
      <c r="D1928" s="193" t="s">
        <v>65</v>
      </c>
      <c r="E1928" s="194" t="s">
        <v>27</v>
      </c>
    </row>
    <row r="1929" spans="1:5">
      <c r="A1929" s="192">
        <v>4900000184</v>
      </c>
      <c r="B1929" s="193" t="s">
        <v>155</v>
      </c>
      <c r="C1929" s="193" t="s">
        <v>156</v>
      </c>
      <c r="D1929" s="193" t="s">
        <v>9</v>
      </c>
      <c r="E1929" s="194" t="s">
        <v>10</v>
      </c>
    </row>
    <row r="1930" spans="1:5">
      <c r="A1930" s="192">
        <v>4900000185</v>
      </c>
      <c r="B1930" s="193" t="s">
        <v>1440</v>
      </c>
      <c r="C1930" s="193" t="s">
        <v>156</v>
      </c>
      <c r="D1930" s="193" t="s">
        <v>9</v>
      </c>
      <c r="E1930" s="194" t="s">
        <v>10</v>
      </c>
    </row>
    <row r="1931" spans="1:5">
      <c r="A1931" s="192">
        <v>4900000186</v>
      </c>
      <c r="B1931" s="193" t="s">
        <v>1441</v>
      </c>
      <c r="C1931" s="193" t="s">
        <v>156</v>
      </c>
      <c r="D1931" s="193" t="s">
        <v>9</v>
      </c>
      <c r="E1931" s="194" t="s">
        <v>10</v>
      </c>
    </row>
    <row r="1932" spans="1:5">
      <c r="A1932" s="192">
        <v>4900000187</v>
      </c>
      <c r="B1932" s="193" t="s">
        <v>59</v>
      </c>
      <c r="C1932" s="193" t="s">
        <v>156</v>
      </c>
      <c r="D1932" s="193" t="s">
        <v>9</v>
      </c>
      <c r="E1932" s="194" t="s">
        <v>10</v>
      </c>
    </row>
    <row r="1933" spans="1:5">
      <c r="A1933" s="192">
        <v>4900000188</v>
      </c>
      <c r="B1933" s="193" t="s">
        <v>1442</v>
      </c>
      <c r="C1933" s="193" t="s">
        <v>149</v>
      </c>
      <c r="D1933" s="193" t="s">
        <v>109</v>
      </c>
      <c r="E1933" s="194" t="s">
        <v>10</v>
      </c>
    </row>
    <row r="1934" spans="1:5">
      <c r="A1934" s="192">
        <v>4900000189</v>
      </c>
      <c r="B1934" s="193" t="s">
        <v>1443</v>
      </c>
      <c r="C1934" s="193" t="s">
        <v>38</v>
      </c>
      <c r="D1934" s="193" t="s">
        <v>22</v>
      </c>
      <c r="E1934" s="194" t="s">
        <v>10</v>
      </c>
    </row>
    <row r="1935" spans="1:5">
      <c r="A1935" s="192">
        <v>4900000190</v>
      </c>
      <c r="B1935" s="193" t="s">
        <v>1444</v>
      </c>
      <c r="C1935" s="193" t="s">
        <v>6</v>
      </c>
      <c r="D1935" s="193" t="s">
        <v>6</v>
      </c>
      <c r="E1935" s="194" t="s">
        <v>27</v>
      </c>
    </row>
    <row r="1936" spans="1:5">
      <c r="A1936" s="192">
        <v>4900000191</v>
      </c>
      <c r="B1936" s="193" t="s">
        <v>1437</v>
      </c>
      <c r="C1936" s="193" t="s">
        <v>57</v>
      </c>
      <c r="D1936" s="193" t="s">
        <v>57</v>
      </c>
      <c r="E1936" s="194" t="s">
        <v>33</v>
      </c>
    </row>
    <row r="1937" spans="1:5">
      <c r="A1937" s="192">
        <v>4900000193</v>
      </c>
      <c r="B1937" s="193" t="s">
        <v>597</v>
      </c>
      <c r="C1937" s="193" t="s">
        <v>82</v>
      </c>
      <c r="D1937" s="193" t="s">
        <v>83</v>
      </c>
      <c r="E1937" s="194" t="s">
        <v>17</v>
      </c>
    </row>
    <row r="1938" spans="1:5">
      <c r="A1938" s="192">
        <v>4900000195</v>
      </c>
      <c r="B1938" s="193" t="s">
        <v>1445</v>
      </c>
      <c r="C1938" s="193" t="s">
        <v>38</v>
      </c>
      <c r="D1938" s="193" t="s">
        <v>22</v>
      </c>
      <c r="E1938" s="194" t="s">
        <v>10</v>
      </c>
    </row>
    <row r="1939" spans="1:5">
      <c r="A1939" s="192">
        <v>4900000196</v>
      </c>
      <c r="B1939" s="193" t="s">
        <v>226</v>
      </c>
      <c r="C1939" s="193" t="s">
        <v>149</v>
      </c>
      <c r="D1939" s="193" t="s">
        <v>109</v>
      </c>
      <c r="E1939" s="194" t="s">
        <v>10</v>
      </c>
    </row>
    <row r="1940" spans="1:5">
      <c r="A1940" s="192">
        <v>4900000199</v>
      </c>
      <c r="B1940" s="193" t="s">
        <v>120</v>
      </c>
      <c r="C1940" s="193" t="s">
        <v>57</v>
      </c>
      <c r="D1940" s="193" t="s">
        <v>57</v>
      </c>
      <c r="E1940" s="194" t="s">
        <v>33</v>
      </c>
    </row>
    <row r="1941" spans="1:5">
      <c r="A1941" s="192">
        <v>4900000201</v>
      </c>
      <c r="B1941" s="193" t="s">
        <v>629</v>
      </c>
      <c r="C1941" s="193" t="s">
        <v>163</v>
      </c>
      <c r="D1941" s="193" t="s">
        <v>62</v>
      </c>
      <c r="E1941" s="194" t="s">
        <v>27</v>
      </c>
    </row>
    <row r="1942" spans="1:5">
      <c r="A1942" s="192">
        <v>4900000202</v>
      </c>
      <c r="B1942" s="193" t="s">
        <v>1446</v>
      </c>
      <c r="C1942" s="193" t="s">
        <v>57</v>
      </c>
      <c r="D1942" s="193" t="s">
        <v>57</v>
      </c>
      <c r="E1942" s="194" t="s">
        <v>33</v>
      </c>
    </row>
    <row r="1943" spans="1:5">
      <c r="A1943" s="192">
        <v>4900000434</v>
      </c>
      <c r="B1943" s="193" t="s">
        <v>182</v>
      </c>
      <c r="C1943" s="193" t="s">
        <v>6</v>
      </c>
      <c r="D1943" s="193" t="s">
        <v>6</v>
      </c>
      <c r="E1943" s="194" t="s">
        <v>27</v>
      </c>
    </row>
    <row r="1944" spans="1:5">
      <c r="A1944" s="192">
        <v>4900000203</v>
      </c>
      <c r="B1944" s="193" t="s">
        <v>182</v>
      </c>
      <c r="C1944" s="193" t="s">
        <v>163</v>
      </c>
      <c r="D1944" s="193" t="s">
        <v>62</v>
      </c>
      <c r="E1944" s="194" t="s">
        <v>27</v>
      </c>
    </row>
    <row r="1945" spans="1:5">
      <c r="A1945" s="192">
        <v>4900000204</v>
      </c>
      <c r="B1945" s="193" t="s">
        <v>1447</v>
      </c>
      <c r="C1945" s="193" t="s">
        <v>156</v>
      </c>
      <c r="D1945" s="193" t="s">
        <v>9</v>
      </c>
      <c r="E1945" s="194" t="s">
        <v>10</v>
      </c>
    </row>
    <row r="1946" spans="1:5">
      <c r="A1946" s="192">
        <v>4900000208</v>
      </c>
      <c r="B1946" s="193" t="s">
        <v>1448</v>
      </c>
      <c r="C1946" s="193" t="s">
        <v>104</v>
      </c>
      <c r="D1946" s="193" t="s">
        <v>22</v>
      </c>
      <c r="E1946" s="194" t="s">
        <v>10</v>
      </c>
    </row>
    <row r="1947" spans="1:5">
      <c r="A1947" s="192">
        <v>4900000209</v>
      </c>
      <c r="B1947" s="193" t="s">
        <v>1449</v>
      </c>
      <c r="C1947" s="193" t="s">
        <v>104</v>
      </c>
      <c r="D1947" s="193" t="s">
        <v>22</v>
      </c>
      <c r="E1947" s="194" t="s">
        <v>10</v>
      </c>
    </row>
    <row r="1948" spans="1:5">
      <c r="A1948" s="192">
        <v>4900000210</v>
      </c>
      <c r="B1948" s="193" t="s">
        <v>1436</v>
      </c>
      <c r="C1948" s="193" t="s">
        <v>104</v>
      </c>
      <c r="D1948" s="193" t="s">
        <v>22</v>
      </c>
      <c r="E1948" s="194" t="s">
        <v>10</v>
      </c>
    </row>
    <row r="1949" spans="1:5">
      <c r="A1949" s="192">
        <v>4900000211</v>
      </c>
      <c r="B1949" s="193" t="s">
        <v>1450</v>
      </c>
      <c r="C1949" s="193" t="s">
        <v>104</v>
      </c>
      <c r="D1949" s="193" t="s">
        <v>22</v>
      </c>
      <c r="E1949" s="194" t="s">
        <v>10</v>
      </c>
    </row>
    <row r="1950" spans="1:5">
      <c r="A1950" s="192">
        <v>4900000212</v>
      </c>
      <c r="B1950" s="193" t="s">
        <v>1451</v>
      </c>
      <c r="C1950" s="193" t="s">
        <v>45</v>
      </c>
      <c r="D1950" s="193" t="s">
        <v>22</v>
      </c>
      <c r="E1950" s="194" t="s">
        <v>10</v>
      </c>
    </row>
    <row r="1951" spans="1:5">
      <c r="A1951" s="192">
        <v>4900000213</v>
      </c>
      <c r="B1951" s="193" t="s">
        <v>676</v>
      </c>
      <c r="C1951" s="193" t="s">
        <v>45</v>
      </c>
      <c r="D1951" s="193" t="s">
        <v>22</v>
      </c>
      <c r="E1951" s="194" t="s">
        <v>10</v>
      </c>
    </row>
    <row r="1952" spans="1:5">
      <c r="A1952" s="192">
        <v>4900000216</v>
      </c>
      <c r="B1952" s="193" t="s">
        <v>686</v>
      </c>
      <c r="C1952" s="193" t="s">
        <v>132</v>
      </c>
      <c r="D1952" s="193" t="s">
        <v>132</v>
      </c>
      <c r="E1952" s="194" t="s">
        <v>27</v>
      </c>
    </row>
    <row r="1953" spans="1:5">
      <c r="A1953" s="192">
        <v>4900000218</v>
      </c>
      <c r="B1953" s="193" t="s">
        <v>1452</v>
      </c>
      <c r="C1953" s="193" t="s">
        <v>132</v>
      </c>
      <c r="D1953" s="193" t="s">
        <v>132</v>
      </c>
      <c r="E1953" s="194" t="s">
        <v>27</v>
      </c>
    </row>
    <row r="1954" spans="1:5">
      <c r="A1954" s="192">
        <v>4900000224</v>
      </c>
      <c r="B1954" s="193" t="s">
        <v>714</v>
      </c>
      <c r="C1954" s="193" t="s">
        <v>19</v>
      </c>
      <c r="D1954" s="193" t="s">
        <v>19</v>
      </c>
      <c r="E1954" s="194" t="s">
        <v>27</v>
      </c>
    </row>
    <row r="1955" spans="1:5">
      <c r="A1955" s="192">
        <v>4900000230</v>
      </c>
      <c r="B1955" s="193" t="s">
        <v>235</v>
      </c>
      <c r="C1955" s="193" t="s">
        <v>156</v>
      </c>
      <c r="D1955" s="193" t="s">
        <v>9</v>
      </c>
      <c r="E1955" s="194" t="s">
        <v>10</v>
      </c>
    </row>
    <row r="1956" spans="1:5">
      <c r="A1956" s="192">
        <v>4900000231</v>
      </c>
      <c r="B1956" s="193" t="s">
        <v>119</v>
      </c>
      <c r="C1956" s="193" t="s">
        <v>108</v>
      </c>
      <c r="D1956" s="193" t="s">
        <v>109</v>
      </c>
      <c r="E1956" s="194" t="s">
        <v>10</v>
      </c>
    </row>
    <row r="1957" spans="1:5">
      <c r="A1957" s="192">
        <v>4900000232</v>
      </c>
      <c r="B1957" s="193" t="s">
        <v>1432</v>
      </c>
      <c r="C1957" s="193" t="s">
        <v>104</v>
      </c>
      <c r="D1957" s="193" t="s">
        <v>22</v>
      </c>
      <c r="E1957" s="194" t="s">
        <v>10</v>
      </c>
    </row>
    <row r="1958" spans="1:5">
      <c r="A1958" s="192">
        <v>4900000233</v>
      </c>
      <c r="B1958" s="193" t="s">
        <v>1410</v>
      </c>
      <c r="C1958" s="193" t="s">
        <v>158</v>
      </c>
      <c r="D1958" s="193" t="s">
        <v>65</v>
      </c>
      <c r="E1958" s="194" t="s">
        <v>27</v>
      </c>
    </row>
    <row r="1959" spans="1:5">
      <c r="A1959" s="192">
        <v>4900000235</v>
      </c>
      <c r="B1959" s="193" t="s">
        <v>629</v>
      </c>
      <c r="C1959" s="193" t="s">
        <v>179</v>
      </c>
      <c r="D1959" s="193" t="s">
        <v>62</v>
      </c>
      <c r="E1959" s="194" t="s">
        <v>27</v>
      </c>
    </row>
    <row r="1960" spans="1:5">
      <c r="A1960" s="192">
        <v>4900000238</v>
      </c>
      <c r="B1960" s="193" t="s">
        <v>1453</v>
      </c>
      <c r="C1960" s="193" t="s">
        <v>104</v>
      </c>
      <c r="D1960" s="193" t="s">
        <v>22</v>
      </c>
      <c r="E1960" s="194" t="s">
        <v>10</v>
      </c>
    </row>
    <row r="1961" spans="1:5">
      <c r="A1961" s="192">
        <v>4900000240</v>
      </c>
      <c r="B1961" s="193" t="s">
        <v>1156</v>
      </c>
      <c r="C1961" s="193" t="s">
        <v>65</v>
      </c>
      <c r="D1961" s="193" t="s">
        <v>65</v>
      </c>
      <c r="E1961" s="194" t="s">
        <v>27</v>
      </c>
    </row>
    <row r="1962" spans="1:5">
      <c r="A1962" s="192">
        <v>4900000241</v>
      </c>
      <c r="B1962" s="193" t="s">
        <v>1454</v>
      </c>
      <c r="C1962" s="193" t="s">
        <v>158</v>
      </c>
      <c r="D1962" s="193" t="s">
        <v>65</v>
      </c>
      <c r="E1962" s="194" t="s">
        <v>27</v>
      </c>
    </row>
    <row r="1963" spans="1:5">
      <c r="A1963" s="192">
        <v>4900000242</v>
      </c>
      <c r="B1963" s="193" t="s">
        <v>629</v>
      </c>
      <c r="C1963" s="193" t="s">
        <v>163</v>
      </c>
      <c r="D1963" s="193" t="s">
        <v>62</v>
      </c>
      <c r="E1963" s="194" t="s">
        <v>27</v>
      </c>
    </row>
    <row r="1964" spans="1:5">
      <c r="A1964" s="192">
        <v>4900000245</v>
      </c>
      <c r="B1964" s="193" t="s">
        <v>1455</v>
      </c>
      <c r="C1964" s="193" t="s">
        <v>6</v>
      </c>
      <c r="D1964" s="193" t="s">
        <v>6</v>
      </c>
      <c r="E1964" s="194" t="s">
        <v>27</v>
      </c>
    </row>
    <row r="1965" spans="1:5">
      <c r="A1965" s="192">
        <v>4900000246</v>
      </c>
      <c r="B1965" s="193" t="s">
        <v>629</v>
      </c>
      <c r="C1965" s="193" t="s">
        <v>163</v>
      </c>
      <c r="D1965" s="193" t="s">
        <v>62</v>
      </c>
      <c r="E1965" s="194" t="s">
        <v>27</v>
      </c>
    </row>
    <row r="1966" spans="1:5">
      <c r="A1966" s="192">
        <v>4900000247</v>
      </c>
      <c r="B1966" s="193" t="s">
        <v>1456</v>
      </c>
      <c r="C1966" s="193" t="s">
        <v>163</v>
      </c>
      <c r="D1966" s="193" t="s">
        <v>62</v>
      </c>
      <c r="E1966" s="194" t="s">
        <v>27</v>
      </c>
    </row>
    <row r="1967" spans="1:5">
      <c r="A1967" s="192">
        <v>4900000252</v>
      </c>
      <c r="B1967" s="193" t="s">
        <v>213</v>
      </c>
      <c r="C1967" s="193" t="s">
        <v>179</v>
      </c>
      <c r="D1967" s="193" t="s">
        <v>62</v>
      </c>
      <c r="E1967" s="194" t="s">
        <v>27</v>
      </c>
    </row>
    <row r="1968" spans="1:5">
      <c r="A1968" s="192">
        <v>4900000256</v>
      </c>
      <c r="B1968" s="193" t="s">
        <v>629</v>
      </c>
      <c r="C1968" s="193" t="s">
        <v>156</v>
      </c>
      <c r="D1968" s="193" t="s">
        <v>9</v>
      </c>
      <c r="E1968" s="194" t="s">
        <v>10</v>
      </c>
    </row>
    <row r="1969" spans="1:5">
      <c r="A1969" s="192">
        <v>4900000261</v>
      </c>
      <c r="B1969" s="193" t="s">
        <v>1457</v>
      </c>
      <c r="C1969" s="193" t="s">
        <v>25</v>
      </c>
      <c r="D1969" s="193" t="s">
        <v>26</v>
      </c>
      <c r="E1969" s="194" t="s">
        <v>27</v>
      </c>
    </row>
    <row r="1970" spans="1:5">
      <c r="A1970" s="192">
        <v>4900000273</v>
      </c>
      <c r="B1970" s="193" t="s">
        <v>714</v>
      </c>
      <c r="C1970" s="193" t="s">
        <v>45</v>
      </c>
      <c r="D1970" s="193" t="s">
        <v>22</v>
      </c>
      <c r="E1970" s="194" t="s">
        <v>10</v>
      </c>
    </row>
    <row r="1971" spans="1:5">
      <c r="A1971" s="192">
        <v>4900000276</v>
      </c>
      <c r="B1971" s="193" t="s">
        <v>1458</v>
      </c>
      <c r="C1971" s="193" t="s">
        <v>6</v>
      </c>
      <c r="D1971" s="193" t="s">
        <v>6</v>
      </c>
      <c r="E1971" s="194" t="s">
        <v>27</v>
      </c>
    </row>
    <row r="1972" spans="1:5">
      <c r="A1972" s="192">
        <v>4900000277</v>
      </c>
      <c r="B1972" s="193" t="s">
        <v>1459</v>
      </c>
      <c r="C1972" s="193" t="s">
        <v>19</v>
      </c>
      <c r="D1972" s="193" t="s">
        <v>19</v>
      </c>
      <c r="E1972" s="194" t="s">
        <v>27</v>
      </c>
    </row>
    <row r="1973" spans="1:5">
      <c r="A1973" s="192">
        <v>4900000278</v>
      </c>
      <c r="B1973" s="193" t="s">
        <v>1460</v>
      </c>
      <c r="C1973" s="193" t="s">
        <v>1406</v>
      </c>
      <c r="D1973" s="193" t="s">
        <v>36</v>
      </c>
      <c r="E1973" s="194" t="s">
        <v>27</v>
      </c>
    </row>
    <row r="1974" spans="1:5">
      <c r="A1974" s="192">
        <v>4900000279</v>
      </c>
      <c r="B1974" s="193" t="s">
        <v>1461</v>
      </c>
      <c r="C1974" s="193" t="s">
        <v>6</v>
      </c>
      <c r="D1974" s="193" t="s">
        <v>6</v>
      </c>
      <c r="E1974" s="194" t="s">
        <v>27</v>
      </c>
    </row>
    <row r="1975" spans="1:5">
      <c r="A1975" s="192">
        <v>4900000282</v>
      </c>
      <c r="B1975" s="193" t="s">
        <v>1462</v>
      </c>
      <c r="C1975" s="193" t="s">
        <v>6</v>
      </c>
      <c r="D1975" s="193" t="s">
        <v>6</v>
      </c>
      <c r="E1975" s="194" t="s">
        <v>27</v>
      </c>
    </row>
    <row r="1976" spans="1:5">
      <c r="A1976" s="192">
        <v>4900000284</v>
      </c>
      <c r="B1976" s="193" t="s">
        <v>1432</v>
      </c>
      <c r="C1976" s="193" t="s">
        <v>104</v>
      </c>
      <c r="D1976" s="193" t="s">
        <v>22</v>
      </c>
      <c r="E1976" s="194" t="s">
        <v>10</v>
      </c>
    </row>
    <row r="1977" spans="1:5">
      <c r="A1977" s="192">
        <v>4900000285</v>
      </c>
      <c r="B1977" s="193" t="s">
        <v>1449</v>
      </c>
      <c r="C1977" s="193" t="s">
        <v>104</v>
      </c>
      <c r="D1977" s="193" t="s">
        <v>22</v>
      </c>
      <c r="E1977" s="194" t="s">
        <v>10</v>
      </c>
    </row>
    <row r="1978" spans="1:5">
      <c r="A1978" s="192">
        <v>4900000286</v>
      </c>
      <c r="B1978" s="193" t="s">
        <v>1416</v>
      </c>
      <c r="C1978" s="193" t="s">
        <v>1406</v>
      </c>
      <c r="D1978" s="193" t="s">
        <v>36</v>
      </c>
      <c r="E1978" s="194" t="s">
        <v>27</v>
      </c>
    </row>
    <row r="1979" spans="1:5">
      <c r="A1979" s="192">
        <v>4900000289</v>
      </c>
      <c r="B1979" s="193" t="s">
        <v>1436</v>
      </c>
      <c r="C1979" s="193" t="s">
        <v>104</v>
      </c>
      <c r="D1979" s="193" t="s">
        <v>22</v>
      </c>
      <c r="E1979" s="194" t="s">
        <v>10</v>
      </c>
    </row>
    <row r="1980" spans="1:5">
      <c r="A1980" s="192">
        <v>4900000293</v>
      </c>
      <c r="B1980" s="193" t="s">
        <v>1463</v>
      </c>
      <c r="C1980" s="193" t="s">
        <v>1406</v>
      </c>
      <c r="D1980" s="193" t="s">
        <v>36</v>
      </c>
      <c r="E1980" s="194" t="s">
        <v>27</v>
      </c>
    </row>
    <row r="1981" spans="1:5">
      <c r="A1981" s="192">
        <v>4900000295</v>
      </c>
      <c r="B1981" s="193" t="s">
        <v>1464</v>
      </c>
      <c r="C1981" s="193" t="s">
        <v>6</v>
      </c>
      <c r="D1981" s="193" t="s">
        <v>6</v>
      </c>
      <c r="E1981" s="194" t="s">
        <v>27</v>
      </c>
    </row>
    <row r="1982" spans="1:5">
      <c r="A1982" s="192">
        <v>4900000296</v>
      </c>
      <c r="B1982" s="193" t="s">
        <v>1465</v>
      </c>
      <c r="C1982" s="193" t="s">
        <v>47</v>
      </c>
      <c r="D1982" s="193" t="s">
        <v>48</v>
      </c>
      <c r="E1982" s="194" t="s">
        <v>49</v>
      </c>
    </row>
    <row r="1983" spans="1:5">
      <c r="A1983" s="192">
        <v>4900000300</v>
      </c>
      <c r="B1983" s="193" t="s">
        <v>1466</v>
      </c>
      <c r="C1983" s="193" t="s">
        <v>128</v>
      </c>
      <c r="D1983" s="193" t="s">
        <v>26</v>
      </c>
      <c r="E1983" s="194" t="s">
        <v>129</v>
      </c>
    </row>
    <row r="1984" spans="1:5">
      <c r="A1984" s="192">
        <v>4900000302</v>
      </c>
      <c r="B1984" s="193" t="s">
        <v>1268</v>
      </c>
      <c r="C1984" s="193" t="s">
        <v>6</v>
      </c>
      <c r="D1984" s="193" t="s">
        <v>6</v>
      </c>
      <c r="E1984" s="194" t="s">
        <v>27</v>
      </c>
    </row>
    <row r="1985" spans="1:5">
      <c r="A1985" s="192">
        <v>4900000306</v>
      </c>
      <c r="B1985" s="193" t="s">
        <v>1467</v>
      </c>
      <c r="C1985" s="193" t="s">
        <v>6</v>
      </c>
      <c r="D1985" s="193" t="s">
        <v>6</v>
      </c>
      <c r="E1985" s="194" t="s">
        <v>27</v>
      </c>
    </row>
    <row r="1986" spans="1:5">
      <c r="A1986" s="192">
        <v>4900000310</v>
      </c>
      <c r="B1986" s="193" t="s">
        <v>1468</v>
      </c>
      <c r="C1986" s="193" t="s">
        <v>6</v>
      </c>
      <c r="D1986" s="193" t="s">
        <v>6</v>
      </c>
      <c r="E1986" s="194" t="s">
        <v>27</v>
      </c>
    </row>
    <row r="1987" spans="1:5">
      <c r="A1987" s="192">
        <v>4900000311</v>
      </c>
      <c r="B1987" s="193" t="s">
        <v>724</v>
      </c>
      <c r="C1987" s="193" t="s">
        <v>19</v>
      </c>
      <c r="D1987" s="193" t="s">
        <v>19</v>
      </c>
      <c r="E1987" s="194" t="s">
        <v>27</v>
      </c>
    </row>
    <row r="1988" spans="1:5">
      <c r="A1988" s="192">
        <v>4900000315</v>
      </c>
      <c r="B1988" s="193" t="s">
        <v>1469</v>
      </c>
      <c r="C1988" s="193" t="s">
        <v>97</v>
      </c>
      <c r="D1988" s="193" t="s">
        <v>26</v>
      </c>
      <c r="E1988" s="194" t="s">
        <v>27</v>
      </c>
    </row>
    <row r="1989" spans="1:5">
      <c r="A1989" s="192">
        <v>4900000316</v>
      </c>
      <c r="B1989" s="193" t="s">
        <v>1470</v>
      </c>
      <c r="C1989" s="193" t="s">
        <v>47</v>
      </c>
      <c r="D1989" s="193" t="s">
        <v>48</v>
      </c>
      <c r="E1989" s="194" t="s">
        <v>49</v>
      </c>
    </row>
    <row r="1990" spans="1:5">
      <c r="A1990" s="192">
        <v>4900000317</v>
      </c>
      <c r="B1990" s="193" t="s">
        <v>1470</v>
      </c>
      <c r="C1990" s="193" t="s">
        <v>47</v>
      </c>
      <c r="D1990" s="193" t="s">
        <v>48</v>
      </c>
      <c r="E1990" s="194" t="s">
        <v>49</v>
      </c>
    </row>
    <row r="1991" spans="1:5">
      <c r="A1991" s="192">
        <v>4900000319</v>
      </c>
      <c r="B1991" s="193" t="s">
        <v>1471</v>
      </c>
      <c r="C1991" s="193" t="s">
        <v>6</v>
      </c>
      <c r="D1991" s="193" t="s">
        <v>6</v>
      </c>
      <c r="E1991" s="194" t="s">
        <v>27</v>
      </c>
    </row>
    <row r="1992" spans="1:5">
      <c r="A1992" s="192">
        <v>4900000323</v>
      </c>
      <c r="B1992" s="193" t="s">
        <v>1472</v>
      </c>
      <c r="C1992" s="193" t="s">
        <v>118</v>
      </c>
      <c r="D1992" s="193" t="s">
        <v>26</v>
      </c>
      <c r="E1992" s="194" t="s">
        <v>27</v>
      </c>
    </row>
    <row r="1993" spans="1:5">
      <c r="A1993" s="192">
        <v>4900000324</v>
      </c>
      <c r="B1993" s="193" t="s">
        <v>1189</v>
      </c>
      <c r="C1993" s="193" t="s">
        <v>65</v>
      </c>
      <c r="D1993" s="193" t="s">
        <v>65</v>
      </c>
      <c r="E1993" s="194" t="s">
        <v>27</v>
      </c>
    </row>
    <row r="1994" spans="1:5">
      <c r="A1994" s="192">
        <v>4900000325</v>
      </c>
      <c r="B1994" s="193" t="s">
        <v>160</v>
      </c>
      <c r="C1994" s="193" t="s">
        <v>45</v>
      </c>
      <c r="D1994" s="193" t="s">
        <v>22</v>
      </c>
      <c r="E1994" s="194" t="s">
        <v>10</v>
      </c>
    </row>
    <row r="1995" spans="1:5">
      <c r="A1995" s="192">
        <v>4900000326</v>
      </c>
      <c r="B1995" s="193" t="s">
        <v>1043</v>
      </c>
      <c r="C1995" s="193" t="s">
        <v>1406</v>
      </c>
      <c r="D1995" s="193" t="s">
        <v>36</v>
      </c>
      <c r="E1995" s="194" t="s">
        <v>27</v>
      </c>
    </row>
    <row r="1996" spans="1:5">
      <c r="A1996" s="192">
        <v>4900000327</v>
      </c>
      <c r="B1996" s="193" t="s">
        <v>1473</v>
      </c>
      <c r="C1996" s="193" t="s">
        <v>6</v>
      </c>
      <c r="D1996" s="193" t="s">
        <v>6</v>
      </c>
      <c r="E1996" s="194" t="s">
        <v>27</v>
      </c>
    </row>
    <row r="1997" spans="1:5">
      <c r="A1997" s="192">
        <v>4900000328</v>
      </c>
      <c r="B1997" s="193" t="s">
        <v>1474</v>
      </c>
      <c r="C1997" s="193" t="s">
        <v>45</v>
      </c>
      <c r="D1997" s="193" t="s">
        <v>22</v>
      </c>
      <c r="E1997" s="194" t="s">
        <v>10</v>
      </c>
    </row>
    <row r="1998" spans="1:5">
      <c r="A1998" s="192">
        <v>4900000332</v>
      </c>
      <c r="B1998" s="193" t="s">
        <v>60</v>
      </c>
      <c r="C1998" s="193" t="s">
        <v>25</v>
      </c>
      <c r="D1998" s="193" t="s">
        <v>26</v>
      </c>
      <c r="E1998" s="194" t="s">
        <v>27</v>
      </c>
    </row>
    <row r="1999" spans="1:5">
      <c r="A1999" s="192">
        <v>4900000334</v>
      </c>
      <c r="B1999" s="193" t="s">
        <v>685</v>
      </c>
      <c r="C1999" s="193" t="s">
        <v>215</v>
      </c>
      <c r="D1999" s="193" t="s">
        <v>216</v>
      </c>
      <c r="E1999" s="194" t="s">
        <v>10</v>
      </c>
    </row>
    <row r="2000" spans="1:5">
      <c r="A2000" s="192">
        <v>4900000339</v>
      </c>
      <c r="B2000" s="193" t="s">
        <v>1462</v>
      </c>
      <c r="C2000" s="193" t="s">
        <v>6</v>
      </c>
      <c r="D2000" s="193" t="s">
        <v>6</v>
      </c>
      <c r="E2000" s="194" t="s">
        <v>27</v>
      </c>
    </row>
    <row r="2001" spans="1:5">
      <c r="A2001" s="192">
        <v>4900000340</v>
      </c>
      <c r="B2001" s="193" t="s">
        <v>1315</v>
      </c>
      <c r="C2001" s="193" t="s">
        <v>118</v>
      </c>
      <c r="D2001" s="193" t="s">
        <v>26</v>
      </c>
      <c r="E2001" s="194" t="s">
        <v>27</v>
      </c>
    </row>
    <row r="2002" spans="1:5">
      <c r="A2002" s="192">
        <v>4900000341</v>
      </c>
      <c r="B2002" s="193" t="s">
        <v>1475</v>
      </c>
      <c r="C2002" s="193" t="s">
        <v>6</v>
      </c>
      <c r="D2002" s="193" t="s">
        <v>6</v>
      </c>
      <c r="E2002" s="194" t="s">
        <v>27</v>
      </c>
    </row>
    <row r="2003" spans="1:5">
      <c r="A2003" s="192">
        <v>4900000347</v>
      </c>
      <c r="B2003" s="193" t="s">
        <v>1468</v>
      </c>
      <c r="C2003" s="193" t="s">
        <v>6</v>
      </c>
      <c r="D2003" s="193" t="s">
        <v>6</v>
      </c>
      <c r="E2003" s="194" t="s">
        <v>27</v>
      </c>
    </row>
    <row r="2004" spans="1:5">
      <c r="A2004" s="192">
        <v>4900000352</v>
      </c>
      <c r="B2004" s="193" t="s">
        <v>621</v>
      </c>
      <c r="C2004" s="193" t="s">
        <v>1476</v>
      </c>
      <c r="D2004" s="193" t="s">
        <v>446</v>
      </c>
      <c r="E2004" s="194" t="s">
        <v>17</v>
      </c>
    </row>
    <row r="2005" spans="1:5">
      <c r="A2005" s="192">
        <v>4900000353</v>
      </c>
      <c r="B2005" s="193" t="s">
        <v>1477</v>
      </c>
      <c r="C2005" s="193" t="s">
        <v>6</v>
      </c>
      <c r="D2005" s="193" t="s">
        <v>6</v>
      </c>
      <c r="E2005" s="194" t="s">
        <v>27</v>
      </c>
    </row>
    <row r="2006" spans="1:5">
      <c r="A2006" s="192">
        <v>4900000356</v>
      </c>
      <c r="B2006" s="193" t="s">
        <v>1478</v>
      </c>
      <c r="C2006" s="193" t="s">
        <v>6</v>
      </c>
      <c r="D2006" s="193" t="s">
        <v>6</v>
      </c>
      <c r="E2006" s="194" t="s">
        <v>27</v>
      </c>
    </row>
    <row r="2007" spans="1:5">
      <c r="A2007" s="192">
        <v>4900000359</v>
      </c>
      <c r="B2007" s="193" t="s">
        <v>1479</v>
      </c>
      <c r="C2007" s="193" t="s">
        <v>6</v>
      </c>
      <c r="D2007" s="193" t="s">
        <v>6</v>
      </c>
      <c r="E2007" s="194" t="s">
        <v>27</v>
      </c>
    </row>
    <row r="2008" spans="1:5">
      <c r="A2008" s="192">
        <v>4900000360</v>
      </c>
      <c r="B2008" s="193" t="s">
        <v>1480</v>
      </c>
      <c r="C2008" s="193" t="s">
        <v>6</v>
      </c>
      <c r="D2008" s="193" t="s">
        <v>6</v>
      </c>
      <c r="E2008" s="194" t="s">
        <v>27</v>
      </c>
    </row>
    <row r="2009" spans="1:5">
      <c r="A2009" s="192">
        <v>4900000362</v>
      </c>
      <c r="B2009" s="193" t="s">
        <v>1481</v>
      </c>
      <c r="C2009" s="193" t="s">
        <v>6</v>
      </c>
      <c r="D2009" s="193" t="s">
        <v>6</v>
      </c>
      <c r="E2009" s="194" t="s">
        <v>27</v>
      </c>
    </row>
    <row r="2010" spans="1:5">
      <c r="A2010" s="192">
        <v>4900000363</v>
      </c>
      <c r="B2010" s="193" t="s">
        <v>1482</v>
      </c>
      <c r="C2010" s="193" t="s">
        <v>19</v>
      </c>
      <c r="D2010" s="193" t="s">
        <v>19</v>
      </c>
      <c r="E2010" s="194" t="s">
        <v>27</v>
      </c>
    </row>
    <row r="2011" spans="1:5">
      <c r="A2011" s="192">
        <v>4900000364</v>
      </c>
      <c r="B2011" s="193" t="s">
        <v>1483</v>
      </c>
      <c r="C2011" s="193" t="s">
        <v>6</v>
      </c>
      <c r="D2011" s="193" t="s">
        <v>6</v>
      </c>
      <c r="E2011" s="194" t="s">
        <v>27</v>
      </c>
    </row>
    <row r="2012" spans="1:5">
      <c r="A2012" s="192">
        <v>4900000365</v>
      </c>
      <c r="B2012" s="193" t="s">
        <v>1484</v>
      </c>
      <c r="C2012" s="193" t="s">
        <v>6</v>
      </c>
      <c r="D2012" s="193" t="s">
        <v>6</v>
      </c>
      <c r="E2012" s="194" t="s">
        <v>27</v>
      </c>
    </row>
    <row r="2013" spans="1:5">
      <c r="A2013" s="192">
        <v>4900000366</v>
      </c>
      <c r="B2013" s="193" t="s">
        <v>284</v>
      </c>
      <c r="C2013" s="193" t="s">
        <v>128</v>
      </c>
      <c r="D2013" s="193" t="s">
        <v>26</v>
      </c>
      <c r="E2013" s="194" t="s">
        <v>129</v>
      </c>
    </row>
    <row r="2014" spans="1:5">
      <c r="A2014" s="192">
        <v>4900000367</v>
      </c>
      <c r="B2014" s="193" t="s">
        <v>1485</v>
      </c>
      <c r="C2014" s="193" t="s">
        <v>6</v>
      </c>
      <c r="D2014" s="193" t="s">
        <v>6</v>
      </c>
      <c r="E2014" s="194" t="s">
        <v>27</v>
      </c>
    </row>
    <row r="2015" spans="1:5">
      <c r="A2015" s="192">
        <v>4900000368</v>
      </c>
      <c r="B2015" s="193" t="s">
        <v>1486</v>
      </c>
      <c r="C2015" s="193" t="s">
        <v>6</v>
      </c>
      <c r="D2015" s="193" t="s">
        <v>6</v>
      </c>
      <c r="E2015" s="194" t="s">
        <v>27</v>
      </c>
    </row>
    <row r="2016" spans="1:5">
      <c r="A2016" s="192">
        <v>4900000369</v>
      </c>
      <c r="B2016" s="193" t="s">
        <v>1487</v>
      </c>
      <c r="C2016" s="193" t="s">
        <v>6</v>
      </c>
      <c r="D2016" s="193" t="s">
        <v>6</v>
      </c>
      <c r="E2016" s="194" t="s">
        <v>27</v>
      </c>
    </row>
    <row r="2017" spans="1:5">
      <c r="A2017" s="192">
        <v>4900000372</v>
      </c>
      <c r="B2017" s="193" t="s">
        <v>1488</v>
      </c>
      <c r="C2017" s="193" t="s">
        <v>65</v>
      </c>
      <c r="D2017" s="193" t="s">
        <v>65</v>
      </c>
      <c r="E2017" s="194" t="s">
        <v>27</v>
      </c>
    </row>
    <row r="2018" spans="1:5">
      <c r="A2018" s="192">
        <v>4900000375</v>
      </c>
      <c r="B2018" s="193" t="s">
        <v>1489</v>
      </c>
      <c r="C2018" s="193" t="s">
        <v>6</v>
      </c>
      <c r="D2018" s="193" t="s">
        <v>6</v>
      </c>
      <c r="E2018" s="194" t="s">
        <v>27</v>
      </c>
    </row>
    <row r="2019" spans="1:5">
      <c r="A2019" s="192">
        <v>4900000379</v>
      </c>
      <c r="B2019" s="193" t="s">
        <v>1455</v>
      </c>
      <c r="C2019" s="193" t="s">
        <v>6</v>
      </c>
      <c r="D2019" s="193" t="s">
        <v>6</v>
      </c>
      <c r="E2019" s="194" t="s">
        <v>27</v>
      </c>
    </row>
    <row r="2020" spans="1:5">
      <c r="A2020" s="192">
        <v>4900000381</v>
      </c>
      <c r="B2020" s="193" t="s">
        <v>1490</v>
      </c>
      <c r="C2020" s="193" t="s">
        <v>6</v>
      </c>
      <c r="D2020" s="193" t="s">
        <v>6</v>
      </c>
      <c r="E2020" s="194" t="s">
        <v>27</v>
      </c>
    </row>
    <row r="2021" spans="1:5">
      <c r="A2021" s="192">
        <v>4900000382</v>
      </c>
      <c r="B2021" s="193" t="s">
        <v>1491</v>
      </c>
      <c r="C2021" s="193" t="s">
        <v>6</v>
      </c>
      <c r="D2021" s="193" t="s">
        <v>6</v>
      </c>
      <c r="E2021" s="194" t="s">
        <v>27</v>
      </c>
    </row>
    <row r="2022" spans="1:5">
      <c r="A2022" s="192">
        <v>4900000383</v>
      </c>
      <c r="B2022" s="193" t="s">
        <v>909</v>
      </c>
      <c r="C2022" s="193" t="s">
        <v>6</v>
      </c>
      <c r="D2022" s="193" t="s">
        <v>6</v>
      </c>
      <c r="E2022" s="194" t="s">
        <v>27</v>
      </c>
    </row>
    <row r="2023" spans="1:5">
      <c r="A2023" s="192">
        <v>4900000384</v>
      </c>
      <c r="B2023" s="193" t="s">
        <v>1492</v>
      </c>
      <c r="C2023" s="193" t="s">
        <v>6</v>
      </c>
      <c r="D2023" s="193" t="s">
        <v>6</v>
      </c>
      <c r="E2023" s="194" t="s">
        <v>27</v>
      </c>
    </row>
    <row r="2024" spans="1:5">
      <c r="A2024" s="192">
        <v>4900000385</v>
      </c>
      <c r="B2024" s="193" t="s">
        <v>1493</v>
      </c>
      <c r="C2024" s="193" t="s">
        <v>51</v>
      </c>
      <c r="D2024" s="193" t="s">
        <v>52</v>
      </c>
      <c r="E2024" s="194" t="s">
        <v>49</v>
      </c>
    </row>
    <row r="2025" spans="1:5">
      <c r="A2025" s="192">
        <v>4900000388</v>
      </c>
      <c r="B2025" s="193" t="s">
        <v>1494</v>
      </c>
      <c r="C2025" s="193" t="s">
        <v>19</v>
      </c>
      <c r="D2025" s="193" t="s">
        <v>19</v>
      </c>
      <c r="E2025" s="194" t="s">
        <v>27</v>
      </c>
    </row>
    <row r="2026" spans="1:5">
      <c r="A2026" s="192">
        <v>4900000389</v>
      </c>
      <c r="B2026" s="193" t="s">
        <v>629</v>
      </c>
      <c r="C2026" s="193" t="s">
        <v>19</v>
      </c>
      <c r="D2026" s="193" t="s">
        <v>19</v>
      </c>
      <c r="E2026" s="194" t="s">
        <v>27</v>
      </c>
    </row>
    <row r="2027" spans="1:5">
      <c r="A2027" s="192">
        <v>4900000390</v>
      </c>
      <c r="B2027" s="193" t="s">
        <v>1456</v>
      </c>
      <c r="C2027" s="193" t="s">
        <v>19</v>
      </c>
      <c r="D2027" s="193" t="s">
        <v>19</v>
      </c>
      <c r="E2027" s="194" t="s">
        <v>27</v>
      </c>
    </row>
    <row r="2028" spans="1:5">
      <c r="A2028" s="192">
        <v>4900000391</v>
      </c>
      <c r="B2028" s="193" t="s">
        <v>254</v>
      </c>
      <c r="C2028" s="193" t="s">
        <v>21</v>
      </c>
      <c r="D2028" s="193" t="s">
        <v>22</v>
      </c>
      <c r="E2028" s="194" t="s">
        <v>10</v>
      </c>
    </row>
    <row r="2029" spans="1:5">
      <c r="A2029" s="192">
        <v>4900000392</v>
      </c>
      <c r="B2029" s="193" t="s">
        <v>1495</v>
      </c>
      <c r="C2029" s="193" t="s">
        <v>118</v>
      </c>
      <c r="D2029" s="193" t="s">
        <v>26</v>
      </c>
      <c r="E2029" s="194" t="s">
        <v>27</v>
      </c>
    </row>
    <row r="2030" spans="1:5">
      <c r="A2030" s="192">
        <v>4900000394</v>
      </c>
      <c r="B2030" s="193" t="s">
        <v>160</v>
      </c>
      <c r="C2030" s="193" t="s">
        <v>45</v>
      </c>
      <c r="D2030" s="193" t="s">
        <v>22</v>
      </c>
      <c r="E2030" s="194" t="s">
        <v>10</v>
      </c>
    </row>
    <row r="2031" spans="1:5">
      <c r="A2031" s="192">
        <v>4900000396</v>
      </c>
      <c r="B2031" s="193" t="s">
        <v>1496</v>
      </c>
      <c r="C2031" s="193" t="s">
        <v>6</v>
      </c>
      <c r="D2031" s="193" t="s">
        <v>6</v>
      </c>
      <c r="E2031" s="194" t="s">
        <v>27</v>
      </c>
    </row>
    <row r="2032" spans="1:5">
      <c r="A2032" s="192">
        <v>4900000397</v>
      </c>
      <c r="B2032" s="193" t="s">
        <v>1496</v>
      </c>
      <c r="C2032" s="193" t="s">
        <v>19</v>
      </c>
      <c r="D2032" s="193" t="s">
        <v>19</v>
      </c>
      <c r="E2032" s="194" t="s">
        <v>27</v>
      </c>
    </row>
    <row r="2033" spans="1:5">
      <c r="A2033" s="192">
        <v>4900000398</v>
      </c>
      <c r="B2033" s="193" t="s">
        <v>1497</v>
      </c>
      <c r="C2033" s="193" t="s">
        <v>6</v>
      </c>
      <c r="D2033" s="193" t="s">
        <v>6</v>
      </c>
      <c r="E2033" s="194" t="s">
        <v>27</v>
      </c>
    </row>
    <row r="2034" spans="1:5">
      <c r="A2034" s="192">
        <v>4900000399</v>
      </c>
      <c r="B2034" s="193" t="s">
        <v>1498</v>
      </c>
      <c r="C2034" s="193" t="s">
        <v>40</v>
      </c>
      <c r="D2034" s="193" t="s">
        <v>40</v>
      </c>
      <c r="E2034" s="194" t="s">
        <v>10</v>
      </c>
    </row>
    <row r="2035" spans="1:5">
      <c r="A2035" s="192">
        <v>4900000400</v>
      </c>
      <c r="B2035" s="193" t="s">
        <v>296</v>
      </c>
      <c r="C2035" s="193" t="s">
        <v>117</v>
      </c>
      <c r="D2035" s="193" t="s">
        <v>109</v>
      </c>
      <c r="E2035" s="194" t="s">
        <v>10</v>
      </c>
    </row>
    <row r="2036" spans="1:5">
      <c r="A2036" s="192">
        <v>4900000402</v>
      </c>
      <c r="B2036" s="193" t="s">
        <v>746</v>
      </c>
      <c r="C2036" s="193" t="s">
        <v>132</v>
      </c>
      <c r="D2036" s="193" t="s">
        <v>132</v>
      </c>
      <c r="E2036" s="194" t="s">
        <v>27</v>
      </c>
    </row>
    <row r="2037" spans="1:5">
      <c r="A2037" s="192">
        <v>4900000403</v>
      </c>
      <c r="B2037" s="193" t="s">
        <v>226</v>
      </c>
      <c r="C2037" s="193" t="s">
        <v>209</v>
      </c>
      <c r="D2037" s="193" t="s">
        <v>210</v>
      </c>
      <c r="E2037" s="194" t="s">
        <v>49</v>
      </c>
    </row>
    <row r="2038" spans="1:5">
      <c r="A2038" s="192">
        <v>4900000404</v>
      </c>
      <c r="B2038" s="193" t="s">
        <v>1138</v>
      </c>
      <c r="C2038" s="193" t="s">
        <v>19</v>
      </c>
      <c r="D2038" s="193" t="s">
        <v>19</v>
      </c>
      <c r="E2038" s="194" t="s">
        <v>27</v>
      </c>
    </row>
    <row r="2039" spans="1:5">
      <c r="A2039" s="192">
        <v>4900000406</v>
      </c>
      <c r="B2039" s="193" t="s">
        <v>1499</v>
      </c>
      <c r="C2039" s="193" t="s">
        <v>19</v>
      </c>
      <c r="D2039" s="193" t="s">
        <v>19</v>
      </c>
      <c r="E2039" s="194" t="s">
        <v>27</v>
      </c>
    </row>
    <row r="2040" spans="1:5">
      <c r="A2040" s="192">
        <v>4900000407</v>
      </c>
      <c r="B2040" s="193" t="s">
        <v>1461</v>
      </c>
      <c r="C2040" s="193" t="s">
        <v>6</v>
      </c>
      <c r="D2040" s="193" t="s">
        <v>6</v>
      </c>
      <c r="E2040" s="194" t="s">
        <v>27</v>
      </c>
    </row>
    <row r="2041" spans="1:5">
      <c r="A2041" s="192">
        <v>4900000408</v>
      </c>
      <c r="B2041" s="193" t="s">
        <v>1500</v>
      </c>
      <c r="C2041" s="193" t="s">
        <v>6</v>
      </c>
      <c r="D2041" s="193" t="s">
        <v>6</v>
      </c>
      <c r="E2041" s="194" t="s">
        <v>27</v>
      </c>
    </row>
    <row r="2042" spans="1:5">
      <c r="A2042" s="192">
        <v>4900000409</v>
      </c>
      <c r="B2042" s="193" t="s">
        <v>1501</v>
      </c>
      <c r="C2042" s="193" t="s">
        <v>6</v>
      </c>
      <c r="D2042" s="193" t="s">
        <v>6</v>
      </c>
      <c r="E2042" s="194" t="s">
        <v>27</v>
      </c>
    </row>
    <row r="2043" spans="1:5">
      <c r="A2043" s="192">
        <v>4900000410</v>
      </c>
      <c r="B2043" s="193" t="s">
        <v>1502</v>
      </c>
      <c r="C2043" s="193" t="s">
        <v>6</v>
      </c>
      <c r="D2043" s="193" t="s">
        <v>6</v>
      </c>
      <c r="E2043" s="194" t="s">
        <v>27</v>
      </c>
    </row>
    <row r="2044" spans="1:5">
      <c r="A2044" s="192">
        <v>4900000411</v>
      </c>
      <c r="B2044" s="193" t="s">
        <v>1503</v>
      </c>
      <c r="C2044" s="193" t="s">
        <v>6</v>
      </c>
      <c r="D2044" s="193" t="s">
        <v>6</v>
      </c>
      <c r="E2044" s="194" t="s">
        <v>27</v>
      </c>
    </row>
    <row r="2045" spans="1:5">
      <c r="A2045" s="192">
        <v>4900000412</v>
      </c>
      <c r="B2045" s="193" t="s">
        <v>1449</v>
      </c>
      <c r="C2045" s="193" t="s">
        <v>104</v>
      </c>
      <c r="D2045" s="193" t="s">
        <v>22</v>
      </c>
      <c r="E2045" s="194" t="s">
        <v>10</v>
      </c>
    </row>
    <row r="2046" spans="1:5">
      <c r="A2046" s="192">
        <v>4900000413</v>
      </c>
      <c r="B2046" s="193" t="s">
        <v>518</v>
      </c>
      <c r="C2046" s="193" t="s">
        <v>302</v>
      </c>
      <c r="D2046" s="193" t="s">
        <v>232</v>
      </c>
      <c r="E2046" s="194" t="s">
        <v>17</v>
      </c>
    </row>
    <row r="2047" spans="1:5">
      <c r="A2047" s="192">
        <v>4900000415</v>
      </c>
      <c r="B2047" s="193" t="s">
        <v>1471</v>
      </c>
      <c r="C2047" s="193" t="s">
        <v>6</v>
      </c>
      <c r="D2047" s="193" t="s">
        <v>6</v>
      </c>
      <c r="E2047" s="194" t="s">
        <v>27</v>
      </c>
    </row>
    <row r="2048" spans="1:5">
      <c r="A2048" s="192">
        <v>4900000416</v>
      </c>
      <c r="B2048" s="193" t="s">
        <v>1504</v>
      </c>
      <c r="C2048" s="193" t="s">
        <v>6</v>
      </c>
      <c r="D2048" s="193" t="s">
        <v>6</v>
      </c>
      <c r="E2048" s="194" t="s">
        <v>27</v>
      </c>
    </row>
    <row r="2049" spans="1:5">
      <c r="A2049" s="192">
        <v>4900000417</v>
      </c>
      <c r="B2049" s="193" t="s">
        <v>628</v>
      </c>
      <c r="C2049" s="193" t="s">
        <v>198</v>
      </c>
      <c r="D2049" s="193" t="s">
        <v>109</v>
      </c>
      <c r="E2049" s="194" t="s">
        <v>10</v>
      </c>
    </row>
    <row r="2050" spans="1:5">
      <c r="A2050" s="192">
        <v>4900000418</v>
      </c>
      <c r="B2050" s="193" t="s">
        <v>1505</v>
      </c>
      <c r="C2050" s="193" t="s">
        <v>6</v>
      </c>
      <c r="D2050" s="193" t="s">
        <v>6</v>
      </c>
      <c r="E2050" s="194" t="s">
        <v>27</v>
      </c>
    </row>
    <row r="2051" spans="1:5">
      <c r="A2051" s="192">
        <v>4900000419</v>
      </c>
      <c r="B2051" s="193" t="s">
        <v>1506</v>
      </c>
      <c r="C2051" s="193" t="s">
        <v>118</v>
      </c>
      <c r="D2051" s="193" t="s">
        <v>26</v>
      </c>
      <c r="E2051" s="194" t="s">
        <v>27</v>
      </c>
    </row>
    <row r="2052" spans="1:5">
      <c r="A2052" s="192">
        <v>4900000420</v>
      </c>
      <c r="B2052" s="193" t="s">
        <v>1507</v>
      </c>
      <c r="C2052" s="193" t="s">
        <v>6</v>
      </c>
      <c r="D2052" s="193" t="s">
        <v>6</v>
      </c>
      <c r="E2052" s="194" t="s">
        <v>27</v>
      </c>
    </row>
    <row r="2053" spans="1:5">
      <c r="A2053" s="192">
        <v>4900000421</v>
      </c>
      <c r="B2053" s="193" t="s">
        <v>1508</v>
      </c>
      <c r="C2053" s="193" t="s">
        <v>6</v>
      </c>
      <c r="D2053" s="193" t="s">
        <v>6</v>
      </c>
      <c r="E2053" s="194" t="s">
        <v>27</v>
      </c>
    </row>
    <row r="2054" spans="1:5">
      <c r="A2054" s="192">
        <v>4900000422</v>
      </c>
      <c r="B2054" s="193" t="s">
        <v>1509</v>
      </c>
      <c r="C2054" s="193" t="s">
        <v>1510</v>
      </c>
      <c r="D2054" s="193" t="s">
        <v>1511</v>
      </c>
      <c r="E2054" s="194" t="s">
        <v>33</v>
      </c>
    </row>
    <row r="2055" spans="1:5">
      <c r="A2055" s="192">
        <v>4900000425</v>
      </c>
      <c r="B2055" s="193" t="s">
        <v>125</v>
      </c>
      <c r="C2055" s="193" t="s">
        <v>132</v>
      </c>
      <c r="D2055" s="193" t="s">
        <v>132</v>
      </c>
      <c r="E2055" s="194" t="s">
        <v>27</v>
      </c>
    </row>
    <row r="2056" spans="1:5">
      <c r="A2056" s="192">
        <v>4900000426</v>
      </c>
      <c r="B2056" s="193" t="s">
        <v>1512</v>
      </c>
      <c r="C2056" s="193" t="s">
        <v>31</v>
      </c>
      <c r="D2056" s="193" t="s">
        <v>32</v>
      </c>
      <c r="E2056" s="194" t="s">
        <v>33</v>
      </c>
    </row>
    <row r="2057" spans="1:5">
      <c r="A2057" s="192">
        <v>4900000436</v>
      </c>
      <c r="B2057" s="193" t="s">
        <v>1513</v>
      </c>
      <c r="C2057" s="193" t="s">
        <v>19</v>
      </c>
      <c r="D2057" s="193" t="s">
        <v>19</v>
      </c>
      <c r="E2057" s="194" t="s">
        <v>27</v>
      </c>
    </row>
    <row r="2058" spans="1:5">
      <c r="A2058" s="192">
        <v>4900000429</v>
      </c>
      <c r="B2058" s="193" t="s">
        <v>1514</v>
      </c>
      <c r="C2058" s="193" t="s">
        <v>19</v>
      </c>
      <c r="D2058" s="193" t="s">
        <v>19</v>
      </c>
      <c r="E2058" s="194" t="s">
        <v>27</v>
      </c>
    </row>
    <row r="2059" spans="1:5">
      <c r="A2059" s="192">
        <v>4900000432</v>
      </c>
      <c r="B2059" s="193" t="s">
        <v>1515</v>
      </c>
      <c r="C2059" s="193" t="s">
        <v>69</v>
      </c>
      <c r="D2059" s="193" t="s">
        <v>70</v>
      </c>
      <c r="E2059" s="194" t="s">
        <v>27</v>
      </c>
    </row>
    <row r="2060" spans="1:5">
      <c r="A2060" s="192">
        <v>4900000433</v>
      </c>
      <c r="B2060" s="193" t="s">
        <v>688</v>
      </c>
      <c r="C2060" s="193" t="s">
        <v>6</v>
      </c>
      <c r="D2060" s="193" t="s">
        <v>6</v>
      </c>
      <c r="E2060" s="194" t="s">
        <v>27</v>
      </c>
    </row>
    <row r="2061" spans="1:5">
      <c r="A2061" s="192">
        <v>4900000435</v>
      </c>
      <c r="B2061" s="193" t="s">
        <v>714</v>
      </c>
      <c r="C2061" s="193" t="s">
        <v>69</v>
      </c>
      <c r="D2061" s="193" t="s">
        <v>70</v>
      </c>
      <c r="E2061" s="194" t="s">
        <v>27</v>
      </c>
    </row>
    <row r="2062" spans="1:5">
      <c r="A2062" s="192">
        <v>4900000431</v>
      </c>
      <c r="B2062" s="193" t="s">
        <v>1516</v>
      </c>
      <c r="C2062" s="193" t="s">
        <v>69</v>
      </c>
      <c r="D2062" s="193" t="s">
        <v>70</v>
      </c>
      <c r="E2062" s="194" t="s">
        <v>27</v>
      </c>
    </row>
    <row r="2063" spans="1:5" ht="15" thickBot="1">
      <c r="A2063" s="61">
        <v>4800110786</v>
      </c>
      <c r="B2063" s="62" t="s">
        <v>1043</v>
      </c>
      <c r="C2063" s="62" t="s">
        <v>132</v>
      </c>
      <c r="D2063" s="195" t="s">
        <v>132</v>
      </c>
      <c r="E2063" s="63" t="s">
        <v>27</v>
      </c>
    </row>
  </sheetData>
  <autoFilter ref="A1:M2063" xr:uid="{00000000-0009-0000-0000-000000000000}"/>
  <sortState xmlns:xlrd2="http://schemas.microsoft.com/office/spreadsheetml/2017/richdata2" ref="M2:M6">
    <sortCondition ref="M1:M6"/>
  </sortState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E5FD1-3A26-4110-8E68-E18B160D6B8E}">
  <dimension ref="B1:T64"/>
  <sheetViews>
    <sheetView showGridLines="0" topLeftCell="A34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18</v>
      </c>
      <c r="K20" s="311">
        <v>44774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41.2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273" priority="51" operator="containsText" text="NÃO ATENDE">
      <formula>NOT(ISERROR(SEARCH("NÃO ATENDE",G32)))</formula>
    </cfRule>
    <cfRule type="containsText" dxfId="272" priority="52" operator="containsText" text="ATENDE PARCIAL">
      <formula>NOT(ISERROR(SEARCH("ATENDE PARCIAL",G32)))</formula>
    </cfRule>
    <cfRule type="containsText" dxfId="271" priority="53" operator="containsText" text="ATENDE">
      <formula>NOT(ISERROR(SEARCH("ATENDE",G32)))</formula>
    </cfRule>
  </conditionalFormatting>
  <conditionalFormatting sqref="G47">
    <cfRule type="containsText" dxfId="270" priority="48" operator="containsText" text="NÃO ATENDE">
      <formula>NOT(ISERROR(SEARCH("NÃO ATENDE",G47)))</formula>
    </cfRule>
    <cfRule type="containsText" dxfId="269" priority="49" operator="containsText" text="ATENDE PARCIAL">
      <formula>NOT(ISERROR(SEARCH("ATENDE PARCIAL",G47)))</formula>
    </cfRule>
    <cfRule type="containsText" dxfId="268" priority="50" operator="containsText" text="ATENDE">
      <formula>NOT(ISERROR(SEARCH("ATENDE",G47)))</formula>
    </cfRule>
  </conditionalFormatting>
  <conditionalFormatting sqref="G35">
    <cfRule type="containsText" dxfId="267" priority="45" operator="containsText" text="NÃO ATENDE">
      <formula>NOT(ISERROR(SEARCH("NÃO ATENDE",G35)))</formula>
    </cfRule>
    <cfRule type="containsText" dxfId="266" priority="46" operator="containsText" text="ATENDE PARCIAL">
      <formula>NOT(ISERROR(SEARCH("ATENDE PARCIAL",G35)))</formula>
    </cfRule>
    <cfRule type="containsText" dxfId="265" priority="47" operator="containsText" text="ATENDE">
      <formula>NOT(ISERROR(SEARCH("ATENDE",G35)))</formula>
    </cfRule>
  </conditionalFormatting>
  <conditionalFormatting sqref="G24:H28">
    <cfRule type="containsText" dxfId="264" priority="42" operator="containsText" text="NÃO ATENDE">
      <formula>NOT(ISERROR(SEARCH("NÃO ATENDE",G24)))</formula>
    </cfRule>
    <cfRule type="containsText" dxfId="263" priority="43" operator="containsText" text="ATENDE PARCIAL">
      <formula>NOT(ISERROR(SEARCH("ATENDE PARCIAL",G24)))</formula>
    </cfRule>
    <cfRule type="containsText" dxfId="262" priority="44" operator="containsText" text="ATENDE">
      <formula>NOT(ISERROR(SEARCH("ATENDE",G24)))</formula>
    </cfRule>
  </conditionalFormatting>
  <conditionalFormatting sqref="G57">
    <cfRule type="containsText" dxfId="261" priority="36" operator="containsText" text="NÃO ATENDE">
      <formula>NOT(ISERROR(SEARCH("NÃO ATENDE",G57)))</formula>
    </cfRule>
    <cfRule type="containsText" dxfId="260" priority="37" operator="containsText" text="ATENDE PARCIAL">
      <formula>NOT(ISERROR(SEARCH("ATENDE PARCIAL",G57)))</formula>
    </cfRule>
    <cfRule type="containsText" dxfId="259" priority="38" operator="containsText" text="ATENDE">
      <formula>NOT(ISERROR(SEARCH("ATENDE",G57)))</formula>
    </cfRule>
  </conditionalFormatting>
  <conditionalFormatting sqref="G60">
    <cfRule type="containsText" dxfId="258" priority="33" operator="containsText" text="NÃO ATENDE">
      <formula>NOT(ISERROR(SEARCH("NÃO ATENDE",G60)))</formula>
    </cfRule>
    <cfRule type="containsText" dxfId="257" priority="34" operator="containsText" text="ATENDE PARCIAL">
      <formula>NOT(ISERROR(SEARCH("ATENDE PARCIAL",G60)))</formula>
    </cfRule>
    <cfRule type="containsText" dxfId="256" priority="35" operator="containsText" text="ATENDE">
      <formula>NOT(ISERROR(SEARCH("ATENDE",G60)))</formula>
    </cfRule>
  </conditionalFormatting>
  <conditionalFormatting sqref="G51">
    <cfRule type="containsText" dxfId="255" priority="39" operator="containsText" text="NÃO ATENDE">
      <formula>NOT(ISERROR(SEARCH("NÃO ATENDE",G51)))</formula>
    </cfRule>
    <cfRule type="containsText" dxfId="254" priority="40" operator="containsText" text="ATENDE PARCIAL">
      <formula>NOT(ISERROR(SEARCH("ATENDE PARCIAL",G51)))</formula>
    </cfRule>
    <cfRule type="containsText" dxfId="253" priority="41" operator="containsText" text="ATENDE">
      <formula>NOT(ISERROR(SEARCH("ATENDE",G51)))</formula>
    </cfRule>
  </conditionalFormatting>
  <conditionalFormatting sqref="G63">
    <cfRule type="containsText" dxfId="252" priority="30" operator="containsText" text="NÃO ATENDE">
      <formula>NOT(ISERROR(SEARCH("NÃO ATENDE",G63)))</formula>
    </cfRule>
    <cfRule type="containsText" dxfId="251" priority="31" operator="containsText" text="ATENDE PARCIAL">
      <formula>NOT(ISERROR(SEARCH("ATENDE PARCIAL",G63)))</formula>
    </cfRule>
    <cfRule type="containsText" dxfId="250" priority="32" operator="containsText" text="ATENDE">
      <formula>NOT(ISERROR(SEARCH("ATENDE",G63)))</formula>
    </cfRule>
  </conditionalFormatting>
  <conditionalFormatting sqref="G62">
    <cfRule type="containsText" dxfId="249" priority="9" operator="containsText" text="NÃO ATENDE">
      <formula>NOT(ISERROR(SEARCH("NÃO ATENDE",G62)))</formula>
    </cfRule>
    <cfRule type="containsText" dxfId="248" priority="10" operator="containsText" text="ATENDE PARCIAL">
      <formula>NOT(ISERROR(SEARCH("ATENDE PARCIAL",G62)))</formula>
    </cfRule>
    <cfRule type="containsText" dxfId="247" priority="11" operator="containsText" text="ATENDE">
      <formula>NOT(ISERROR(SEARCH("ATENDE",G62)))</formula>
    </cfRule>
  </conditionalFormatting>
  <conditionalFormatting sqref="G49">
    <cfRule type="containsText" dxfId="246" priority="27" operator="containsText" text="NÃO ATENDE">
      <formula>NOT(ISERROR(SEARCH("NÃO ATENDE",G49)))</formula>
    </cfRule>
    <cfRule type="containsText" dxfId="245" priority="28" operator="containsText" text="ATENDE PARCIAL">
      <formula>NOT(ISERROR(SEARCH("ATENDE PARCIAL",G49)))</formula>
    </cfRule>
    <cfRule type="containsText" dxfId="244" priority="29" operator="containsText" text="ATENDE">
      <formula>NOT(ISERROR(SEARCH("ATENDE",G49)))</formula>
    </cfRule>
  </conditionalFormatting>
  <conditionalFormatting sqref="G50">
    <cfRule type="containsText" dxfId="243" priority="24" operator="containsText" text="NÃO ATENDE">
      <formula>NOT(ISERROR(SEARCH("NÃO ATENDE",G50)))</formula>
    </cfRule>
    <cfRule type="containsText" dxfId="242" priority="25" operator="containsText" text="ATENDE PARCIAL">
      <formula>NOT(ISERROR(SEARCH("ATENDE PARCIAL",G50)))</formula>
    </cfRule>
    <cfRule type="containsText" dxfId="241" priority="26" operator="containsText" text="ATENDE">
      <formula>NOT(ISERROR(SEARCH("ATENDE",G50)))</formula>
    </cfRule>
  </conditionalFormatting>
  <conditionalFormatting sqref="G54">
    <cfRule type="containsText" dxfId="240" priority="21" operator="containsText" text="NÃO ATENDE">
      <formula>NOT(ISERROR(SEARCH("NÃO ATENDE",G54)))</formula>
    </cfRule>
    <cfRule type="containsText" dxfId="239" priority="22" operator="containsText" text="ATENDE PARCIAL">
      <formula>NOT(ISERROR(SEARCH("ATENDE PARCIAL",G54)))</formula>
    </cfRule>
    <cfRule type="containsText" dxfId="238" priority="23" operator="containsText" text="ATENDE">
      <formula>NOT(ISERROR(SEARCH("ATENDE",G54)))</formula>
    </cfRule>
  </conditionalFormatting>
  <conditionalFormatting sqref="G55">
    <cfRule type="containsText" dxfId="237" priority="18" operator="containsText" text="NÃO ATENDE">
      <formula>NOT(ISERROR(SEARCH("NÃO ATENDE",G55)))</formula>
    </cfRule>
    <cfRule type="containsText" dxfId="236" priority="19" operator="containsText" text="ATENDE PARCIAL">
      <formula>NOT(ISERROR(SEARCH("ATENDE PARCIAL",G55)))</formula>
    </cfRule>
    <cfRule type="containsText" dxfId="235" priority="20" operator="containsText" text="ATENDE">
      <formula>NOT(ISERROR(SEARCH("ATENDE",G55)))</formula>
    </cfRule>
  </conditionalFormatting>
  <conditionalFormatting sqref="G56">
    <cfRule type="containsText" dxfId="234" priority="15" operator="containsText" text="NÃO ATENDE">
      <formula>NOT(ISERROR(SEARCH("NÃO ATENDE",G56)))</formula>
    </cfRule>
    <cfRule type="containsText" dxfId="233" priority="16" operator="containsText" text="ATENDE PARCIAL">
      <formula>NOT(ISERROR(SEARCH("ATENDE PARCIAL",G56)))</formula>
    </cfRule>
    <cfRule type="containsText" dxfId="232" priority="17" operator="containsText" text="ATENDE">
      <formula>NOT(ISERROR(SEARCH("ATENDE",G56)))</formula>
    </cfRule>
  </conditionalFormatting>
  <conditionalFormatting sqref="G59">
    <cfRule type="containsText" dxfId="231" priority="12" operator="containsText" text="NÃO ATENDE">
      <formula>NOT(ISERROR(SEARCH("NÃO ATENDE",G59)))</formula>
    </cfRule>
    <cfRule type="containsText" dxfId="230" priority="13" operator="containsText" text="ATENDE PARCIAL">
      <formula>NOT(ISERROR(SEARCH("ATENDE PARCIAL",G59)))</formula>
    </cfRule>
    <cfRule type="containsText" dxfId="229" priority="14" operator="containsText" text="ATENDE">
      <formula>NOT(ISERROR(SEARCH("ATENDE",G59)))</formula>
    </cfRule>
  </conditionalFormatting>
  <conditionalFormatting sqref="T23:T24">
    <cfRule type="containsText" dxfId="228" priority="6" operator="containsText" text="NÃO ATENDE">
      <formula>NOT(ISERROR(SEARCH("NÃO ATENDE",T23)))</formula>
    </cfRule>
    <cfRule type="containsText" dxfId="227" priority="7" operator="containsText" text="ATENDE PARCIAL">
      <formula>NOT(ISERROR(SEARCH("ATENDE PARCIAL",T23)))</formula>
    </cfRule>
    <cfRule type="containsText" dxfId="226" priority="8" operator="containsText" text="ATENDE">
      <formula>NOT(ISERROR(SEARCH("ATENDE",T23)))</formula>
    </cfRule>
  </conditionalFormatting>
  <conditionalFormatting sqref="I24:I28">
    <cfRule type="containsText" dxfId="225" priority="3" operator="containsText" text="NÃO ATENDE">
      <formula>NOT(ISERROR(SEARCH("NÃO ATENDE",I24)))</formula>
    </cfRule>
    <cfRule type="containsText" dxfId="224" priority="4" operator="containsText" text="ATENDE PARCIAL">
      <formula>NOT(ISERROR(SEARCH("ATENDE PARCIAL",I24)))</formula>
    </cfRule>
    <cfRule type="containsText" dxfId="223" priority="5" operator="containsText" text="ATENDE">
      <formula>NOT(ISERROR(SEARCH("ATENDE",I24)))</formula>
    </cfRule>
  </conditionalFormatting>
  <conditionalFormatting sqref="H29:I29">
    <cfRule type="cellIs" dxfId="222" priority="1" operator="lessThan">
      <formula>0.85</formula>
    </cfRule>
    <cfRule type="cellIs" dxfId="221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6BFF067-B076-454B-A411-B96BD020424A}">
          <x14:formula1>
            <xm:f>'VALIDAÇÃO DE DADOS'!$M$1:$M$6</xm:f>
          </x14:formula1>
          <xm:sqref>J20</xm:sqref>
        </x14:dataValidation>
        <x14:dataValidation type="list" allowBlank="1" showInputMessage="1" showErrorMessage="1" xr:uid="{142010BF-2C9C-495B-9BE7-F27FBB5E1442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34DF6F59-2819-4F67-AE4C-D519F06670BE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DC1D38CC-2D6E-4C23-83A3-D4C1B28BA04A}">
          <x14:formula1>
            <xm:f>'VALIDAÇÃO DE DADOS'!$I$1:$I$2</xm:f>
          </x14:formula1>
          <xm:sqref>G36:G38 G40:G41 G33 G62 G53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9CE19-445E-4261-B126-BFB6AA70AA5D}">
  <dimension ref="B1:T64"/>
  <sheetViews>
    <sheetView showGridLines="0" topLeftCell="C34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18</v>
      </c>
      <c r="K20" s="311">
        <v>44805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39.7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220" priority="51" operator="containsText" text="NÃO ATENDE">
      <formula>NOT(ISERROR(SEARCH("NÃO ATENDE",G32)))</formula>
    </cfRule>
    <cfRule type="containsText" dxfId="219" priority="52" operator="containsText" text="ATENDE PARCIAL">
      <formula>NOT(ISERROR(SEARCH("ATENDE PARCIAL",G32)))</formula>
    </cfRule>
    <cfRule type="containsText" dxfId="218" priority="53" operator="containsText" text="ATENDE">
      <formula>NOT(ISERROR(SEARCH("ATENDE",G32)))</formula>
    </cfRule>
  </conditionalFormatting>
  <conditionalFormatting sqref="G47">
    <cfRule type="containsText" dxfId="217" priority="48" operator="containsText" text="NÃO ATENDE">
      <formula>NOT(ISERROR(SEARCH("NÃO ATENDE",G47)))</formula>
    </cfRule>
    <cfRule type="containsText" dxfId="216" priority="49" operator="containsText" text="ATENDE PARCIAL">
      <formula>NOT(ISERROR(SEARCH("ATENDE PARCIAL",G47)))</formula>
    </cfRule>
    <cfRule type="containsText" dxfId="215" priority="50" operator="containsText" text="ATENDE">
      <formula>NOT(ISERROR(SEARCH("ATENDE",G47)))</formula>
    </cfRule>
  </conditionalFormatting>
  <conditionalFormatting sqref="G35">
    <cfRule type="containsText" dxfId="214" priority="45" operator="containsText" text="NÃO ATENDE">
      <formula>NOT(ISERROR(SEARCH("NÃO ATENDE",G35)))</formula>
    </cfRule>
    <cfRule type="containsText" dxfId="213" priority="46" operator="containsText" text="ATENDE PARCIAL">
      <formula>NOT(ISERROR(SEARCH("ATENDE PARCIAL",G35)))</formula>
    </cfRule>
    <cfRule type="containsText" dxfId="212" priority="47" operator="containsText" text="ATENDE">
      <formula>NOT(ISERROR(SEARCH("ATENDE",G35)))</formula>
    </cfRule>
  </conditionalFormatting>
  <conditionalFormatting sqref="G24:H28">
    <cfRule type="containsText" dxfId="211" priority="42" operator="containsText" text="NÃO ATENDE">
      <formula>NOT(ISERROR(SEARCH("NÃO ATENDE",G24)))</formula>
    </cfRule>
    <cfRule type="containsText" dxfId="210" priority="43" operator="containsText" text="ATENDE PARCIAL">
      <formula>NOT(ISERROR(SEARCH("ATENDE PARCIAL",G24)))</formula>
    </cfRule>
    <cfRule type="containsText" dxfId="209" priority="44" operator="containsText" text="ATENDE">
      <formula>NOT(ISERROR(SEARCH("ATENDE",G24)))</formula>
    </cfRule>
  </conditionalFormatting>
  <conditionalFormatting sqref="G57">
    <cfRule type="containsText" dxfId="208" priority="36" operator="containsText" text="NÃO ATENDE">
      <formula>NOT(ISERROR(SEARCH("NÃO ATENDE",G57)))</formula>
    </cfRule>
    <cfRule type="containsText" dxfId="207" priority="37" operator="containsText" text="ATENDE PARCIAL">
      <formula>NOT(ISERROR(SEARCH("ATENDE PARCIAL",G57)))</formula>
    </cfRule>
    <cfRule type="containsText" dxfId="206" priority="38" operator="containsText" text="ATENDE">
      <formula>NOT(ISERROR(SEARCH("ATENDE",G57)))</formula>
    </cfRule>
  </conditionalFormatting>
  <conditionalFormatting sqref="G60">
    <cfRule type="containsText" dxfId="205" priority="33" operator="containsText" text="NÃO ATENDE">
      <formula>NOT(ISERROR(SEARCH("NÃO ATENDE",G60)))</formula>
    </cfRule>
    <cfRule type="containsText" dxfId="204" priority="34" operator="containsText" text="ATENDE PARCIAL">
      <formula>NOT(ISERROR(SEARCH("ATENDE PARCIAL",G60)))</formula>
    </cfRule>
    <cfRule type="containsText" dxfId="203" priority="35" operator="containsText" text="ATENDE">
      <formula>NOT(ISERROR(SEARCH("ATENDE",G60)))</formula>
    </cfRule>
  </conditionalFormatting>
  <conditionalFormatting sqref="G51">
    <cfRule type="containsText" dxfId="202" priority="39" operator="containsText" text="NÃO ATENDE">
      <formula>NOT(ISERROR(SEARCH("NÃO ATENDE",G51)))</formula>
    </cfRule>
    <cfRule type="containsText" dxfId="201" priority="40" operator="containsText" text="ATENDE PARCIAL">
      <formula>NOT(ISERROR(SEARCH("ATENDE PARCIAL",G51)))</formula>
    </cfRule>
    <cfRule type="containsText" dxfId="200" priority="41" operator="containsText" text="ATENDE">
      <formula>NOT(ISERROR(SEARCH("ATENDE",G51)))</formula>
    </cfRule>
  </conditionalFormatting>
  <conditionalFormatting sqref="G63">
    <cfRule type="containsText" dxfId="199" priority="30" operator="containsText" text="NÃO ATENDE">
      <formula>NOT(ISERROR(SEARCH("NÃO ATENDE",G63)))</formula>
    </cfRule>
    <cfRule type="containsText" dxfId="198" priority="31" operator="containsText" text="ATENDE PARCIAL">
      <formula>NOT(ISERROR(SEARCH("ATENDE PARCIAL",G63)))</formula>
    </cfRule>
    <cfRule type="containsText" dxfId="197" priority="32" operator="containsText" text="ATENDE">
      <formula>NOT(ISERROR(SEARCH("ATENDE",G63)))</formula>
    </cfRule>
  </conditionalFormatting>
  <conditionalFormatting sqref="G62">
    <cfRule type="containsText" dxfId="196" priority="9" operator="containsText" text="NÃO ATENDE">
      <formula>NOT(ISERROR(SEARCH("NÃO ATENDE",G62)))</formula>
    </cfRule>
    <cfRule type="containsText" dxfId="195" priority="10" operator="containsText" text="ATENDE PARCIAL">
      <formula>NOT(ISERROR(SEARCH("ATENDE PARCIAL",G62)))</formula>
    </cfRule>
    <cfRule type="containsText" dxfId="194" priority="11" operator="containsText" text="ATENDE">
      <formula>NOT(ISERROR(SEARCH("ATENDE",G62)))</formula>
    </cfRule>
  </conditionalFormatting>
  <conditionalFormatting sqref="G49">
    <cfRule type="containsText" dxfId="193" priority="27" operator="containsText" text="NÃO ATENDE">
      <formula>NOT(ISERROR(SEARCH("NÃO ATENDE",G49)))</formula>
    </cfRule>
    <cfRule type="containsText" dxfId="192" priority="28" operator="containsText" text="ATENDE PARCIAL">
      <formula>NOT(ISERROR(SEARCH("ATENDE PARCIAL",G49)))</formula>
    </cfRule>
    <cfRule type="containsText" dxfId="191" priority="29" operator="containsText" text="ATENDE">
      <formula>NOT(ISERROR(SEARCH("ATENDE",G49)))</formula>
    </cfRule>
  </conditionalFormatting>
  <conditionalFormatting sqref="G50">
    <cfRule type="containsText" dxfId="190" priority="24" operator="containsText" text="NÃO ATENDE">
      <formula>NOT(ISERROR(SEARCH("NÃO ATENDE",G50)))</formula>
    </cfRule>
    <cfRule type="containsText" dxfId="189" priority="25" operator="containsText" text="ATENDE PARCIAL">
      <formula>NOT(ISERROR(SEARCH("ATENDE PARCIAL",G50)))</formula>
    </cfRule>
    <cfRule type="containsText" dxfId="188" priority="26" operator="containsText" text="ATENDE">
      <formula>NOT(ISERROR(SEARCH("ATENDE",G50)))</formula>
    </cfRule>
  </conditionalFormatting>
  <conditionalFormatting sqref="G54">
    <cfRule type="containsText" dxfId="187" priority="21" operator="containsText" text="NÃO ATENDE">
      <formula>NOT(ISERROR(SEARCH("NÃO ATENDE",G54)))</formula>
    </cfRule>
    <cfRule type="containsText" dxfId="186" priority="22" operator="containsText" text="ATENDE PARCIAL">
      <formula>NOT(ISERROR(SEARCH("ATENDE PARCIAL",G54)))</formula>
    </cfRule>
    <cfRule type="containsText" dxfId="185" priority="23" operator="containsText" text="ATENDE">
      <formula>NOT(ISERROR(SEARCH("ATENDE",G54)))</formula>
    </cfRule>
  </conditionalFormatting>
  <conditionalFormatting sqref="G55">
    <cfRule type="containsText" dxfId="184" priority="18" operator="containsText" text="NÃO ATENDE">
      <formula>NOT(ISERROR(SEARCH("NÃO ATENDE",G55)))</formula>
    </cfRule>
    <cfRule type="containsText" dxfId="183" priority="19" operator="containsText" text="ATENDE PARCIAL">
      <formula>NOT(ISERROR(SEARCH("ATENDE PARCIAL",G55)))</formula>
    </cfRule>
    <cfRule type="containsText" dxfId="182" priority="20" operator="containsText" text="ATENDE">
      <formula>NOT(ISERROR(SEARCH("ATENDE",G55)))</formula>
    </cfRule>
  </conditionalFormatting>
  <conditionalFormatting sqref="G56">
    <cfRule type="containsText" dxfId="181" priority="15" operator="containsText" text="NÃO ATENDE">
      <formula>NOT(ISERROR(SEARCH("NÃO ATENDE",G56)))</formula>
    </cfRule>
    <cfRule type="containsText" dxfId="180" priority="16" operator="containsText" text="ATENDE PARCIAL">
      <formula>NOT(ISERROR(SEARCH("ATENDE PARCIAL",G56)))</formula>
    </cfRule>
    <cfRule type="containsText" dxfId="179" priority="17" operator="containsText" text="ATENDE">
      <formula>NOT(ISERROR(SEARCH("ATENDE",G56)))</formula>
    </cfRule>
  </conditionalFormatting>
  <conditionalFormatting sqref="G59">
    <cfRule type="containsText" dxfId="178" priority="12" operator="containsText" text="NÃO ATENDE">
      <formula>NOT(ISERROR(SEARCH("NÃO ATENDE",G59)))</formula>
    </cfRule>
    <cfRule type="containsText" dxfId="177" priority="13" operator="containsText" text="ATENDE PARCIAL">
      <formula>NOT(ISERROR(SEARCH("ATENDE PARCIAL",G59)))</formula>
    </cfRule>
    <cfRule type="containsText" dxfId="176" priority="14" operator="containsText" text="ATENDE">
      <formula>NOT(ISERROR(SEARCH("ATENDE",G59)))</formula>
    </cfRule>
  </conditionalFormatting>
  <conditionalFormatting sqref="T23:T24">
    <cfRule type="containsText" dxfId="175" priority="6" operator="containsText" text="NÃO ATENDE">
      <formula>NOT(ISERROR(SEARCH("NÃO ATENDE",T23)))</formula>
    </cfRule>
    <cfRule type="containsText" dxfId="174" priority="7" operator="containsText" text="ATENDE PARCIAL">
      <formula>NOT(ISERROR(SEARCH("ATENDE PARCIAL",T23)))</formula>
    </cfRule>
    <cfRule type="containsText" dxfId="173" priority="8" operator="containsText" text="ATENDE">
      <formula>NOT(ISERROR(SEARCH("ATENDE",T23)))</formula>
    </cfRule>
  </conditionalFormatting>
  <conditionalFormatting sqref="I24:I28">
    <cfRule type="containsText" dxfId="172" priority="3" operator="containsText" text="NÃO ATENDE">
      <formula>NOT(ISERROR(SEARCH("NÃO ATENDE",I24)))</formula>
    </cfRule>
    <cfRule type="containsText" dxfId="171" priority="4" operator="containsText" text="ATENDE PARCIAL">
      <formula>NOT(ISERROR(SEARCH("ATENDE PARCIAL",I24)))</formula>
    </cfRule>
    <cfRule type="containsText" dxfId="170" priority="5" operator="containsText" text="ATENDE">
      <formula>NOT(ISERROR(SEARCH("ATENDE",I24)))</formula>
    </cfRule>
  </conditionalFormatting>
  <conditionalFormatting sqref="H29:I29">
    <cfRule type="cellIs" dxfId="169" priority="1" operator="lessThan">
      <formula>0.85</formula>
    </cfRule>
    <cfRule type="cellIs" dxfId="168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4B82CFD-0D2B-47FF-AE57-A8BF65D0F31C}">
          <x14:formula1>
            <xm:f>'VALIDAÇÃO DE DADOS'!$I$1:$I$2</xm:f>
          </x14:formula1>
          <xm:sqref>G36:G38 G40:G41 G33 G62 G53</xm:sqref>
        </x14:dataValidation>
        <x14:dataValidation type="list" allowBlank="1" showInputMessage="1" showErrorMessage="1" xr:uid="{CF2ECEB5-1642-41A9-8F1E-ED6C9D5D1DB9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A7FC0BCC-F968-428F-B30F-A65D5BBF2C9A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56A10A63-69A4-41AD-9489-3B507683A401}">
          <x14:formula1>
            <xm:f>'VALIDAÇÃO DE DADOS'!$M$1:$M$6</xm:f>
          </x14:formula1>
          <xm:sqref>J20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E5EF0-7B35-4338-B24F-92B3D5BDE6B0}">
  <dimension ref="B1:T64"/>
  <sheetViews>
    <sheetView showGridLines="0" topLeftCell="C34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18</v>
      </c>
      <c r="K20" s="311">
        <v>44835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44.2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167" priority="51" operator="containsText" text="NÃO ATENDE">
      <formula>NOT(ISERROR(SEARCH("NÃO ATENDE",G32)))</formula>
    </cfRule>
    <cfRule type="containsText" dxfId="166" priority="52" operator="containsText" text="ATENDE PARCIAL">
      <formula>NOT(ISERROR(SEARCH("ATENDE PARCIAL",G32)))</formula>
    </cfRule>
    <cfRule type="containsText" dxfId="165" priority="53" operator="containsText" text="ATENDE">
      <formula>NOT(ISERROR(SEARCH("ATENDE",G32)))</formula>
    </cfRule>
  </conditionalFormatting>
  <conditionalFormatting sqref="G47">
    <cfRule type="containsText" dxfId="164" priority="48" operator="containsText" text="NÃO ATENDE">
      <formula>NOT(ISERROR(SEARCH("NÃO ATENDE",G47)))</formula>
    </cfRule>
    <cfRule type="containsText" dxfId="163" priority="49" operator="containsText" text="ATENDE PARCIAL">
      <formula>NOT(ISERROR(SEARCH("ATENDE PARCIAL",G47)))</formula>
    </cfRule>
    <cfRule type="containsText" dxfId="162" priority="50" operator="containsText" text="ATENDE">
      <formula>NOT(ISERROR(SEARCH("ATENDE",G47)))</formula>
    </cfRule>
  </conditionalFormatting>
  <conditionalFormatting sqref="G35">
    <cfRule type="containsText" dxfId="161" priority="45" operator="containsText" text="NÃO ATENDE">
      <formula>NOT(ISERROR(SEARCH("NÃO ATENDE",G35)))</formula>
    </cfRule>
    <cfRule type="containsText" dxfId="160" priority="46" operator="containsText" text="ATENDE PARCIAL">
      <formula>NOT(ISERROR(SEARCH("ATENDE PARCIAL",G35)))</formula>
    </cfRule>
    <cfRule type="containsText" dxfId="159" priority="47" operator="containsText" text="ATENDE">
      <formula>NOT(ISERROR(SEARCH("ATENDE",G35)))</formula>
    </cfRule>
  </conditionalFormatting>
  <conditionalFormatting sqref="G24:H28">
    <cfRule type="containsText" dxfId="158" priority="42" operator="containsText" text="NÃO ATENDE">
      <formula>NOT(ISERROR(SEARCH("NÃO ATENDE",G24)))</formula>
    </cfRule>
    <cfRule type="containsText" dxfId="157" priority="43" operator="containsText" text="ATENDE PARCIAL">
      <formula>NOT(ISERROR(SEARCH("ATENDE PARCIAL",G24)))</formula>
    </cfRule>
    <cfRule type="containsText" dxfId="156" priority="44" operator="containsText" text="ATENDE">
      <formula>NOT(ISERROR(SEARCH("ATENDE",G24)))</formula>
    </cfRule>
  </conditionalFormatting>
  <conditionalFormatting sqref="G57">
    <cfRule type="containsText" dxfId="155" priority="36" operator="containsText" text="NÃO ATENDE">
      <formula>NOT(ISERROR(SEARCH("NÃO ATENDE",G57)))</formula>
    </cfRule>
    <cfRule type="containsText" dxfId="154" priority="37" operator="containsText" text="ATENDE PARCIAL">
      <formula>NOT(ISERROR(SEARCH("ATENDE PARCIAL",G57)))</formula>
    </cfRule>
    <cfRule type="containsText" dxfId="153" priority="38" operator="containsText" text="ATENDE">
      <formula>NOT(ISERROR(SEARCH("ATENDE",G57)))</formula>
    </cfRule>
  </conditionalFormatting>
  <conditionalFormatting sqref="G60">
    <cfRule type="containsText" dxfId="152" priority="33" operator="containsText" text="NÃO ATENDE">
      <formula>NOT(ISERROR(SEARCH("NÃO ATENDE",G60)))</formula>
    </cfRule>
    <cfRule type="containsText" dxfId="151" priority="34" operator="containsText" text="ATENDE PARCIAL">
      <formula>NOT(ISERROR(SEARCH("ATENDE PARCIAL",G60)))</formula>
    </cfRule>
    <cfRule type="containsText" dxfId="150" priority="35" operator="containsText" text="ATENDE">
      <formula>NOT(ISERROR(SEARCH("ATENDE",G60)))</formula>
    </cfRule>
  </conditionalFormatting>
  <conditionalFormatting sqref="G51">
    <cfRule type="containsText" dxfId="149" priority="39" operator="containsText" text="NÃO ATENDE">
      <formula>NOT(ISERROR(SEARCH("NÃO ATENDE",G51)))</formula>
    </cfRule>
    <cfRule type="containsText" dxfId="148" priority="40" operator="containsText" text="ATENDE PARCIAL">
      <formula>NOT(ISERROR(SEARCH("ATENDE PARCIAL",G51)))</formula>
    </cfRule>
    <cfRule type="containsText" dxfId="147" priority="41" operator="containsText" text="ATENDE">
      <formula>NOT(ISERROR(SEARCH("ATENDE",G51)))</formula>
    </cfRule>
  </conditionalFormatting>
  <conditionalFormatting sqref="G63">
    <cfRule type="containsText" dxfId="146" priority="30" operator="containsText" text="NÃO ATENDE">
      <formula>NOT(ISERROR(SEARCH("NÃO ATENDE",G63)))</formula>
    </cfRule>
    <cfRule type="containsText" dxfId="145" priority="31" operator="containsText" text="ATENDE PARCIAL">
      <formula>NOT(ISERROR(SEARCH("ATENDE PARCIAL",G63)))</formula>
    </cfRule>
    <cfRule type="containsText" dxfId="144" priority="32" operator="containsText" text="ATENDE">
      <formula>NOT(ISERROR(SEARCH("ATENDE",G63)))</formula>
    </cfRule>
  </conditionalFormatting>
  <conditionalFormatting sqref="G62">
    <cfRule type="containsText" dxfId="143" priority="9" operator="containsText" text="NÃO ATENDE">
      <formula>NOT(ISERROR(SEARCH("NÃO ATENDE",G62)))</formula>
    </cfRule>
    <cfRule type="containsText" dxfId="142" priority="10" operator="containsText" text="ATENDE PARCIAL">
      <formula>NOT(ISERROR(SEARCH("ATENDE PARCIAL",G62)))</formula>
    </cfRule>
    <cfRule type="containsText" dxfId="141" priority="11" operator="containsText" text="ATENDE">
      <formula>NOT(ISERROR(SEARCH("ATENDE",G62)))</formula>
    </cfRule>
  </conditionalFormatting>
  <conditionalFormatting sqref="G49">
    <cfRule type="containsText" dxfId="140" priority="27" operator="containsText" text="NÃO ATENDE">
      <formula>NOT(ISERROR(SEARCH("NÃO ATENDE",G49)))</formula>
    </cfRule>
    <cfRule type="containsText" dxfId="139" priority="28" operator="containsText" text="ATENDE PARCIAL">
      <formula>NOT(ISERROR(SEARCH("ATENDE PARCIAL",G49)))</formula>
    </cfRule>
    <cfRule type="containsText" dxfId="138" priority="29" operator="containsText" text="ATENDE">
      <formula>NOT(ISERROR(SEARCH("ATENDE",G49)))</formula>
    </cfRule>
  </conditionalFormatting>
  <conditionalFormatting sqref="G50">
    <cfRule type="containsText" dxfId="137" priority="24" operator="containsText" text="NÃO ATENDE">
      <formula>NOT(ISERROR(SEARCH("NÃO ATENDE",G50)))</formula>
    </cfRule>
    <cfRule type="containsText" dxfId="136" priority="25" operator="containsText" text="ATENDE PARCIAL">
      <formula>NOT(ISERROR(SEARCH("ATENDE PARCIAL",G50)))</formula>
    </cfRule>
    <cfRule type="containsText" dxfId="135" priority="26" operator="containsText" text="ATENDE">
      <formula>NOT(ISERROR(SEARCH("ATENDE",G50)))</formula>
    </cfRule>
  </conditionalFormatting>
  <conditionalFormatting sqref="G54">
    <cfRule type="containsText" dxfId="134" priority="21" operator="containsText" text="NÃO ATENDE">
      <formula>NOT(ISERROR(SEARCH("NÃO ATENDE",G54)))</formula>
    </cfRule>
    <cfRule type="containsText" dxfId="133" priority="22" operator="containsText" text="ATENDE PARCIAL">
      <formula>NOT(ISERROR(SEARCH("ATENDE PARCIAL",G54)))</formula>
    </cfRule>
    <cfRule type="containsText" dxfId="132" priority="23" operator="containsText" text="ATENDE">
      <formula>NOT(ISERROR(SEARCH("ATENDE",G54)))</formula>
    </cfRule>
  </conditionalFormatting>
  <conditionalFormatting sqref="G55">
    <cfRule type="containsText" dxfId="131" priority="18" operator="containsText" text="NÃO ATENDE">
      <formula>NOT(ISERROR(SEARCH("NÃO ATENDE",G55)))</formula>
    </cfRule>
    <cfRule type="containsText" dxfId="130" priority="19" operator="containsText" text="ATENDE PARCIAL">
      <formula>NOT(ISERROR(SEARCH("ATENDE PARCIAL",G55)))</formula>
    </cfRule>
    <cfRule type="containsText" dxfId="129" priority="20" operator="containsText" text="ATENDE">
      <formula>NOT(ISERROR(SEARCH("ATENDE",G55)))</formula>
    </cfRule>
  </conditionalFormatting>
  <conditionalFormatting sqref="G56">
    <cfRule type="containsText" dxfId="128" priority="15" operator="containsText" text="NÃO ATENDE">
      <formula>NOT(ISERROR(SEARCH("NÃO ATENDE",G56)))</formula>
    </cfRule>
    <cfRule type="containsText" dxfId="127" priority="16" operator="containsText" text="ATENDE PARCIAL">
      <formula>NOT(ISERROR(SEARCH("ATENDE PARCIAL",G56)))</formula>
    </cfRule>
    <cfRule type="containsText" dxfId="126" priority="17" operator="containsText" text="ATENDE">
      <formula>NOT(ISERROR(SEARCH("ATENDE",G56)))</formula>
    </cfRule>
  </conditionalFormatting>
  <conditionalFormatting sqref="G59">
    <cfRule type="containsText" dxfId="125" priority="12" operator="containsText" text="NÃO ATENDE">
      <formula>NOT(ISERROR(SEARCH("NÃO ATENDE",G59)))</formula>
    </cfRule>
    <cfRule type="containsText" dxfId="124" priority="13" operator="containsText" text="ATENDE PARCIAL">
      <formula>NOT(ISERROR(SEARCH("ATENDE PARCIAL",G59)))</formula>
    </cfRule>
    <cfRule type="containsText" dxfId="123" priority="14" operator="containsText" text="ATENDE">
      <formula>NOT(ISERROR(SEARCH("ATENDE",G59)))</formula>
    </cfRule>
  </conditionalFormatting>
  <conditionalFormatting sqref="T23:T24">
    <cfRule type="containsText" dxfId="122" priority="6" operator="containsText" text="NÃO ATENDE">
      <formula>NOT(ISERROR(SEARCH("NÃO ATENDE",T23)))</formula>
    </cfRule>
    <cfRule type="containsText" dxfId="121" priority="7" operator="containsText" text="ATENDE PARCIAL">
      <formula>NOT(ISERROR(SEARCH("ATENDE PARCIAL",T23)))</formula>
    </cfRule>
    <cfRule type="containsText" dxfId="120" priority="8" operator="containsText" text="ATENDE">
      <formula>NOT(ISERROR(SEARCH("ATENDE",T23)))</formula>
    </cfRule>
  </conditionalFormatting>
  <conditionalFormatting sqref="I24:I28">
    <cfRule type="containsText" dxfId="119" priority="3" operator="containsText" text="NÃO ATENDE">
      <formula>NOT(ISERROR(SEARCH("NÃO ATENDE",I24)))</formula>
    </cfRule>
    <cfRule type="containsText" dxfId="118" priority="4" operator="containsText" text="ATENDE PARCIAL">
      <formula>NOT(ISERROR(SEARCH("ATENDE PARCIAL",I24)))</formula>
    </cfRule>
    <cfRule type="containsText" dxfId="117" priority="5" operator="containsText" text="ATENDE">
      <formula>NOT(ISERROR(SEARCH("ATENDE",I24)))</formula>
    </cfRule>
  </conditionalFormatting>
  <conditionalFormatting sqref="H29:I29">
    <cfRule type="cellIs" dxfId="116" priority="1" operator="lessThan">
      <formula>0.85</formula>
    </cfRule>
    <cfRule type="cellIs" dxfId="115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31509FC-2E51-4834-95D2-50A5A18CE9DB}">
          <x14:formula1>
            <xm:f>'VALIDAÇÃO DE DADOS'!$M$1:$M$6</xm:f>
          </x14:formula1>
          <xm:sqref>J20</xm:sqref>
        </x14:dataValidation>
        <x14:dataValidation type="list" allowBlank="1" showInputMessage="1" showErrorMessage="1" xr:uid="{5B90F29B-D945-42E4-ADFF-E49E0EEEBFCC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BFDE7073-FB2F-41A5-BB6A-53CC8320E123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809D92FB-A3CD-476A-94E6-6C87E486922F}">
          <x14:formula1>
            <xm:f>'VALIDAÇÃO DE DADOS'!$I$1:$I$2</xm:f>
          </x14:formula1>
          <xm:sqref>G36:G38 G40:G41 G33 G62 G53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E0968-C3FE-4726-B837-9040BD45458A}">
  <dimension ref="B1:T64"/>
  <sheetViews>
    <sheetView showGridLines="0" topLeftCell="A34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18</v>
      </c>
      <c r="K20" s="311">
        <v>44866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42.7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114" priority="51" operator="containsText" text="NÃO ATENDE">
      <formula>NOT(ISERROR(SEARCH("NÃO ATENDE",G32)))</formula>
    </cfRule>
    <cfRule type="containsText" dxfId="113" priority="52" operator="containsText" text="ATENDE PARCIAL">
      <formula>NOT(ISERROR(SEARCH("ATENDE PARCIAL",G32)))</formula>
    </cfRule>
    <cfRule type="containsText" dxfId="112" priority="53" operator="containsText" text="ATENDE">
      <formula>NOT(ISERROR(SEARCH("ATENDE",G32)))</formula>
    </cfRule>
  </conditionalFormatting>
  <conditionalFormatting sqref="G47">
    <cfRule type="containsText" dxfId="111" priority="48" operator="containsText" text="NÃO ATENDE">
      <formula>NOT(ISERROR(SEARCH("NÃO ATENDE",G47)))</formula>
    </cfRule>
    <cfRule type="containsText" dxfId="110" priority="49" operator="containsText" text="ATENDE PARCIAL">
      <formula>NOT(ISERROR(SEARCH("ATENDE PARCIAL",G47)))</formula>
    </cfRule>
    <cfRule type="containsText" dxfId="109" priority="50" operator="containsText" text="ATENDE">
      <formula>NOT(ISERROR(SEARCH("ATENDE",G47)))</formula>
    </cfRule>
  </conditionalFormatting>
  <conditionalFormatting sqref="G35">
    <cfRule type="containsText" dxfId="108" priority="45" operator="containsText" text="NÃO ATENDE">
      <formula>NOT(ISERROR(SEARCH("NÃO ATENDE",G35)))</formula>
    </cfRule>
    <cfRule type="containsText" dxfId="107" priority="46" operator="containsText" text="ATENDE PARCIAL">
      <formula>NOT(ISERROR(SEARCH("ATENDE PARCIAL",G35)))</formula>
    </cfRule>
    <cfRule type="containsText" dxfId="106" priority="47" operator="containsText" text="ATENDE">
      <formula>NOT(ISERROR(SEARCH("ATENDE",G35)))</formula>
    </cfRule>
  </conditionalFormatting>
  <conditionalFormatting sqref="G24:H28">
    <cfRule type="containsText" dxfId="105" priority="42" operator="containsText" text="NÃO ATENDE">
      <formula>NOT(ISERROR(SEARCH("NÃO ATENDE",G24)))</formula>
    </cfRule>
    <cfRule type="containsText" dxfId="104" priority="43" operator="containsText" text="ATENDE PARCIAL">
      <formula>NOT(ISERROR(SEARCH("ATENDE PARCIAL",G24)))</formula>
    </cfRule>
    <cfRule type="containsText" dxfId="103" priority="44" operator="containsText" text="ATENDE">
      <formula>NOT(ISERROR(SEARCH("ATENDE",G24)))</formula>
    </cfRule>
  </conditionalFormatting>
  <conditionalFormatting sqref="G57">
    <cfRule type="containsText" dxfId="102" priority="36" operator="containsText" text="NÃO ATENDE">
      <formula>NOT(ISERROR(SEARCH("NÃO ATENDE",G57)))</formula>
    </cfRule>
    <cfRule type="containsText" dxfId="101" priority="37" operator="containsText" text="ATENDE PARCIAL">
      <formula>NOT(ISERROR(SEARCH("ATENDE PARCIAL",G57)))</formula>
    </cfRule>
    <cfRule type="containsText" dxfId="100" priority="38" operator="containsText" text="ATENDE">
      <formula>NOT(ISERROR(SEARCH("ATENDE",G57)))</formula>
    </cfRule>
  </conditionalFormatting>
  <conditionalFormatting sqref="G60">
    <cfRule type="containsText" dxfId="99" priority="33" operator="containsText" text="NÃO ATENDE">
      <formula>NOT(ISERROR(SEARCH("NÃO ATENDE",G60)))</formula>
    </cfRule>
    <cfRule type="containsText" dxfId="98" priority="34" operator="containsText" text="ATENDE PARCIAL">
      <formula>NOT(ISERROR(SEARCH("ATENDE PARCIAL",G60)))</formula>
    </cfRule>
    <cfRule type="containsText" dxfId="97" priority="35" operator="containsText" text="ATENDE">
      <formula>NOT(ISERROR(SEARCH("ATENDE",G60)))</formula>
    </cfRule>
  </conditionalFormatting>
  <conditionalFormatting sqref="G51">
    <cfRule type="containsText" dxfId="96" priority="39" operator="containsText" text="NÃO ATENDE">
      <formula>NOT(ISERROR(SEARCH("NÃO ATENDE",G51)))</formula>
    </cfRule>
    <cfRule type="containsText" dxfId="95" priority="40" operator="containsText" text="ATENDE PARCIAL">
      <formula>NOT(ISERROR(SEARCH("ATENDE PARCIAL",G51)))</formula>
    </cfRule>
    <cfRule type="containsText" dxfId="94" priority="41" operator="containsText" text="ATENDE">
      <formula>NOT(ISERROR(SEARCH("ATENDE",G51)))</formula>
    </cfRule>
  </conditionalFormatting>
  <conditionalFormatting sqref="G63">
    <cfRule type="containsText" dxfId="93" priority="30" operator="containsText" text="NÃO ATENDE">
      <formula>NOT(ISERROR(SEARCH("NÃO ATENDE",G63)))</formula>
    </cfRule>
    <cfRule type="containsText" dxfId="92" priority="31" operator="containsText" text="ATENDE PARCIAL">
      <formula>NOT(ISERROR(SEARCH("ATENDE PARCIAL",G63)))</formula>
    </cfRule>
    <cfRule type="containsText" dxfId="91" priority="32" operator="containsText" text="ATENDE">
      <formula>NOT(ISERROR(SEARCH("ATENDE",G63)))</formula>
    </cfRule>
  </conditionalFormatting>
  <conditionalFormatting sqref="G62">
    <cfRule type="containsText" dxfId="90" priority="9" operator="containsText" text="NÃO ATENDE">
      <formula>NOT(ISERROR(SEARCH("NÃO ATENDE",G62)))</formula>
    </cfRule>
    <cfRule type="containsText" dxfId="89" priority="10" operator="containsText" text="ATENDE PARCIAL">
      <formula>NOT(ISERROR(SEARCH("ATENDE PARCIAL",G62)))</formula>
    </cfRule>
    <cfRule type="containsText" dxfId="88" priority="11" operator="containsText" text="ATENDE">
      <formula>NOT(ISERROR(SEARCH("ATENDE",G62)))</formula>
    </cfRule>
  </conditionalFormatting>
  <conditionalFormatting sqref="G49">
    <cfRule type="containsText" dxfId="87" priority="27" operator="containsText" text="NÃO ATENDE">
      <formula>NOT(ISERROR(SEARCH("NÃO ATENDE",G49)))</formula>
    </cfRule>
    <cfRule type="containsText" dxfId="86" priority="28" operator="containsText" text="ATENDE PARCIAL">
      <formula>NOT(ISERROR(SEARCH("ATENDE PARCIAL",G49)))</formula>
    </cfRule>
    <cfRule type="containsText" dxfId="85" priority="29" operator="containsText" text="ATENDE">
      <formula>NOT(ISERROR(SEARCH("ATENDE",G49)))</formula>
    </cfRule>
  </conditionalFormatting>
  <conditionalFormatting sqref="G50">
    <cfRule type="containsText" dxfId="84" priority="24" operator="containsText" text="NÃO ATENDE">
      <formula>NOT(ISERROR(SEARCH("NÃO ATENDE",G50)))</formula>
    </cfRule>
    <cfRule type="containsText" dxfId="83" priority="25" operator="containsText" text="ATENDE PARCIAL">
      <formula>NOT(ISERROR(SEARCH("ATENDE PARCIAL",G50)))</formula>
    </cfRule>
    <cfRule type="containsText" dxfId="82" priority="26" operator="containsText" text="ATENDE">
      <formula>NOT(ISERROR(SEARCH("ATENDE",G50)))</formula>
    </cfRule>
  </conditionalFormatting>
  <conditionalFormatting sqref="G54">
    <cfRule type="containsText" dxfId="81" priority="21" operator="containsText" text="NÃO ATENDE">
      <formula>NOT(ISERROR(SEARCH("NÃO ATENDE",G54)))</formula>
    </cfRule>
    <cfRule type="containsText" dxfId="80" priority="22" operator="containsText" text="ATENDE PARCIAL">
      <formula>NOT(ISERROR(SEARCH("ATENDE PARCIAL",G54)))</formula>
    </cfRule>
    <cfRule type="containsText" dxfId="79" priority="23" operator="containsText" text="ATENDE">
      <formula>NOT(ISERROR(SEARCH("ATENDE",G54)))</formula>
    </cfRule>
  </conditionalFormatting>
  <conditionalFormatting sqref="G55">
    <cfRule type="containsText" dxfId="78" priority="18" operator="containsText" text="NÃO ATENDE">
      <formula>NOT(ISERROR(SEARCH("NÃO ATENDE",G55)))</formula>
    </cfRule>
    <cfRule type="containsText" dxfId="77" priority="19" operator="containsText" text="ATENDE PARCIAL">
      <formula>NOT(ISERROR(SEARCH("ATENDE PARCIAL",G55)))</formula>
    </cfRule>
    <cfRule type="containsText" dxfId="76" priority="20" operator="containsText" text="ATENDE">
      <formula>NOT(ISERROR(SEARCH("ATENDE",G55)))</formula>
    </cfRule>
  </conditionalFormatting>
  <conditionalFormatting sqref="G56">
    <cfRule type="containsText" dxfId="75" priority="15" operator="containsText" text="NÃO ATENDE">
      <formula>NOT(ISERROR(SEARCH("NÃO ATENDE",G56)))</formula>
    </cfRule>
    <cfRule type="containsText" dxfId="74" priority="16" operator="containsText" text="ATENDE PARCIAL">
      <formula>NOT(ISERROR(SEARCH("ATENDE PARCIAL",G56)))</formula>
    </cfRule>
    <cfRule type="containsText" dxfId="73" priority="17" operator="containsText" text="ATENDE">
      <formula>NOT(ISERROR(SEARCH("ATENDE",G56)))</formula>
    </cfRule>
  </conditionalFormatting>
  <conditionalFormatting sqref="G59">
    <cfRule type="containsText" dxfId="72" priority="12" operator="containsText" text="NÃO ATENDE">
      <formula>NOT(ISERROR(SEARCH("NÃO ATENDE",G59)))</formula>
    </cfRule>
    <cfRule type="containsText" dxfId="71" priority="13" operator="containsText" text="ATENDE PARCIAL">
      <formula>NOT(ISERROR(SEARCH("ATENDE PARCIAL",G59)))</formula>
    </cfRule>
    <cfRule type="containsText" dxfId="70" priority="14" operator="containsText" text="ATENDE">
      <formula>NOT(ISERROR(SEARCH("ATENDE",G59)))</formula>
    </cfRule>
  </conditionalFormatting>
  <conditionalFormatting sqref="T23:T24">
    <cfRule type="containsText" dxfId="69" priority="6" operator="containsText" text="NÃO ATENDE">
      <formula>NOT(ISERROR(SEARCH("NÃO ATENDE",T23)))</formula>
    </cfRule>
    <cfRule type="containsText" dxfId="68" priority="7" operator="containsText" text="ATENDE PARCIAL">
      <formula>NOT(ISERROR(SEARCH("ATENDE PARCIAL",T23)))</formula>
    </cfRule>
    <cfRule type="containsText" dxfId="67" priority="8" operator="containsText" text="ATENDE">
      <formula>NOT(ISERROR(SEARCH("ATENDE",T23)))</formula>
    </cfRule>
  </conditionalFormatting>
  <conditionalFormatting sqref="I24:I28">
    <cfRule type="containsText" dxfId="66" priority="3" operator="containsText" text="NÃO ATENDE">
      <formula>NOT(ISERROR(SEARCH("NÃO ATENDE",I24)))</formula>
    </cfRule>
    <cfRule type="containsText" dxfId="65" priority="4" operator="containsText" text="ATENDE PARCIAL">
      <formula>NOT(ISERROR(SEARCH("ATENDE PARCIAL",I24)))</formula>
    </cfRule>
    <cfRule type="containsText" dxfId="64" priority="5" operator="containsText" text="ATENDE">
      <formula>NOT(ISERROR(SEARCH("ATENDE",I24)))</formula>
    </cfRule>
  </conditionalFormatting>
  <conditionalFormatting sqref="H29:I29">
    <cfRule type="cellIs" dxfId="63" priority="1" operator="lessThan">
      <formula>0.85</formula>
    </cfRule>
    <cfRule type="cellIs" dxfId="62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6C7A3D7-2179-4032-8B2F-368148CCEF13}">
          <x14:formula1>
            <xm:f>'VALIDAÇÃO DE DADOS'!$I$1:$I$2</xm:f>
          </x14:formula1>
          <xm:sqref>G36:G38 G40:G41 G33 G62 G53</xm:sqref>
        </x14:dataValidation>
        <x14:dataValidation type="list" allowBlank="1" showInputMessage="1" showErrorMessage="1" xr:uid="{F69805E4-6DB5-466C-8A90-313FF747FDAF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BD5082C5-61F7-409C-A2B9-21C513717F37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DE32D3BC-E41B-47F3-A0BA-4AADB62219ED}">
          <x14:formula1>
            <xm:f>'VALIDAÇÃO DE DADOS'!$M$1:$M$6</xm:f>
          </x14:formula1>
          <xm:sqref>J20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FB697-821F-4A42-87F6-BA36A8880B97}">
  <dimension ref="B1:T64"/>
  <sheetViews>
    <sheetView showGridLines="0" topLeftCell="A37" zoomScaleNormal="100" workbookViewId="0">
      <selection activeCell="K41" sqref="K41:N41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13</v>
      </c>
      <c r="K20" s="311">
        <v>44896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39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61" priority="51" operator="containsText" text="NÃO ATENDE">
      <formula>NOT(ISERROR(SEARCH("NÃO ATENDE",G32)))</formula>
    </cfRule>
    <cfRule type="containsText" dxfId="60" priority="52" operator="containsText" text="ATENDE PARCIAL">
      <formula>NOT(ISERROR(SEARCH("ATENDE PARCIAL",G32)))</formula>
    </cfRule>
    <cfRule type="containsText" dxfId="59" priority="53" operator="containsText" text="ATENDE">
      <formula>NOT(ISERROR(SEARCH("ATENDE",G32)))</formula>
    </cfRule>
  </conditionalFormatting>
  <conditionalFormatting sqref="G47">
    <cfRule type="containsText" dxfId="58" priority="48" operator="containsText" text="NÃO ATENDE">
      <formula>NOT(ISERROR(SEARCH("NÃO ATENDE",G47)))</formula>
    </cfRule>
    <cfRule type="containsText" dxfId="57" priority="49" operator="containsText" text="ATENDE PARCIAL">
      <formula>NOT(ISERROR(SEARCH("ATENDE PARCIAL",G47)))</formula>
    </cfRule>
    <cfRule type="containsText" dxfId="56" priority="50" operator="containsText" text="ATENDE">
      <formula>NOT(ISERROR(SEARCH("ATENDE",G47)))</formula>
    </cfRule>
  </conditionalFormatting>
  <conditionalFormatting sqref="G35">
    <cfRule type="containsText" dxfId="55" priority="45" operator="containsText" text="NÃO ATENDE">
      <formula>NOT(ISERROR(SEARCH("NÃO ATENDE",G35)))</formula>
    </cfRule>
    <cfRule type="containsText" dxfId="54" priority="46" operator="containsText" text="ATENDE PARCIAL">
      <formula>NOT(ISERROR(SEARCH("ATENDE PARCIAL",G35)))</formula>
    </cfRule>
    <cfRule type="containsText" dxfId="53" priority="47" operator="containsText" text="ATENDE">
      <formula>NOT(ISERROR(SEARCH("ATENDE",G35)))</formula>
    </cfRule>
  </conditionalFormatting>
  <conditionalFormatting sqref="G24:H28">
    <cfRule type="containsText" dxfId="52" priority="42" operator="containsText" text="NÃO ATENDE">
      <formula>NOT(ISERROR(SEARCH("NÃO ATENDE",G24)))</formula>
    </cfRule>
    <cfRule type="containsText" dxfId="51" priority="43" operator="containsText" text="ATENDE PARCIAL">
      <formula>NOT(ISERROR(SEARCH("ATENDE PARCIAL",G24)))</formula>
    </cfRule>
    <cfRule type="containsText" dxfId="50" priority="44" operator="containsText" text="ATENDE">
      <formula>NOT(ISERROR(SEARCH("ATENDE",G24)))</formula>
    </cfRule>
  </conditionalFormatting>
  <conditionalFormatting sqref="G57">
    <cfRule type="containsText" dxfId="49" priority="36" operator="containsText" text="NÃO ATENDE">
      <formula>NOT(ISERROR(SEARCH("NÃO ATENDE",G57)))</formula>
    </cfRule>
    <cfRule type="containsText" dxfId="48" priority="37" operator="containsText" text="ATENDE PARCIAL">
      <formula>NOT(ISERROR(SEARCH("ATENDE PARCIAL",G57)))</formula>
    </cfRule>
    <cfRule type="containsText" dxfId="47" priority="38" operator="containsText" text="ATENDE">
      <formula>NOT(ISERROR(SEARCH("ATENDE",G57)))</formula>
    </cfRule>
  </conditionalFormatting>
  <conditionalFormatting sqref="G60">
    <cfRule type="containsText" dxfId="46" priority="33" operator="containsText" text="NÃO ATENDE">
      <formula>NOT(ISERROR(SEARCH("NÃO ATENDE",G60)))</formula>
    </cfRule>
    <cfRule type="containsText" dxfId="45" priority="34" operator="containsText" text="ATENDE PARCIAL">
      <formula>NOT(ISERROR(SEARCH("ATENDE PARCIAL",G60)))</formula>
    </cfRule>
    <cfRule type="containsText" dxfId="44" priority="35" operator="containsText" text="ATENDE">
      <formula>NOT(ISERROR(SEARCH("ATENDE",G60)))</formula>
    </cfRule>
  </conditionalFormatting>
  <conditionalFormatting sqref="G51">
    <cfRule type="containsText" dxfId="43" priority="39" operator="containsText" text="NÃO ATENDE">
      <formula>NOT(ISERROR(SEARCH("NÃO ATENDE",G51)))</formula>
    </cfRule>
    <cfRule type="containsText" dxfId="42" priority="40" operator="containsText" text="ATENDE PARCIAL">
      <formula>NOT(ISERROR(SEARCH("ATENDE PARCIAL",G51)))</formula>
    </cfRule>
    <cfRule type="containsText" dxfId="41" priority="41" operator="containsText" text="ATENDE">
      <formula>NOT(ISERROR(SEARCH("ATENDE",G51)))</formula>
    </cfRule>
  </conditionalFormatting>
  <conditionalFormatting sqref="G63">
    <cfRule type="containsText" dxfId="40" priority="30" operator="containsText" text="NÃO ATENDE">
      <formula>NOT(ISERROR(SEARCH("NÃO ATENDE",G63)))</formula>
    </cfRule>
    <cfRule type="containsText" dxfId="39" priority="31" operator="containsText" text="ATENDE PARCIAL">
      <formula>NOT(ISERROR(SEARCH("ATENDE PARCIAL",G63)))</formula>
    </cfRule>
    <cfRule type="containsText" dxfId="38" priority="32" operator="containsText" text="ATENDE">
      <formula>NOT(ISERROR(SEARCH("ATENDE",G63)))</formula>
    </cfRule>
  </conditionalFormatting>
  <conditionalFormatting sqref="G62">
    <cfRule type="containsText" dxfId="37" priority="9" operator="containsText" text="NÃO ATENDE">
      <formula>NOT(ISERROR(SEARCH("NÃO ATENDE",G62)))</formula>
    </cfRule>
    <cfRule type="containsText" dxfId="36" priority="10" operator="containsText" text="ATENDE PARCIAL">
      <formula>NOT(ISERROR(SEARCH("ATENDE PARCIAL",G62)))</formula>
    </cfRule>
    <cfRule type="containsText" dxfId="35" priority="11" operator="containsText" text="ATENDE">
      <formula>NOT(ISERROR(SEARCH("ATENDE",G62)))</formula>
    </cfRule>
  </conditionalFormatting>
  <conditionalFormatting sqref="G49">
    <cfRule type="containsText" dxfId="34" priority="27" operator="containsText" text="NÃO ATENDE">
      <formula>NOT(ISERROR(SEARCH("NÃO ATENDE",G49)))</formula>
    </cfRule>
    <cfRule type="containsText" dxfId="33" priority="28" operator="containsText" text="ATENDE PARCIAL">
      <formula>NOT(ISERROR(SEARCH("ATENDE PARCIAL",G49)))</formula>
    </cfRule>
    <cfRule type="containsText" dxfId="32" priority="29" operator="containsText" text="ATENDE">
      <formula>NOT(ISERROR(SEARCH("ATENDE",G49)))</formula>
    </cfRule>
  </conditionalFormatting>
  <conditionalFormatting sqref="G50">
    <cfRule type="containsText" dxfId="31" priority="24" operator="containsText" text="NÃO ATENDE">
      <formula>NOT(ISERROR(SEARCH("NÃO ATENDE",G50)))</formula>
    </cfRule>
    <cfRule type="containsText" dxfId="30" priority="25" operator="containsText" text="ATENDE PARCIAL">
      <formula>NOT(ISERROR(SEARCH("ATENDE PARCIAL",G50)))</formula>
    </cfRule>
    <cfRule type="containsText" dxfId="29" priority="26" operator="containsText" text="ATENDE">
      <formula>NOT(ISERROR(SEARCH("ATENDE",G50)))</formula>
    </cfRule>
  </conditionalFormatting>
  <conditionalFormatting sqref="G54">
    <cfRule type="containsText" dxfId="28" priority="21" operator="containsText" text="NÃO ATENDE">
      <formula>NOT(ISERROR(SEARCH("NÃO ATENDE",G54)))</formula>
    </cfRule>
    <cfRule type="containsText" dxfId="27" priority="22" operator="containsText" text="ATENDE PARCIAL">
      <formula>NOT(ISERROR(SEARCH("ATENDE PARCIAL",G54)))</formula>
    </cfRule>
    <cfRule type="containsText" dxfId="26" priority="23" operator="containsText" text="ATENDE">
      <formula>NOT(ISERROR(SEARCH("ATENDE",G54)))</formula>
    </cfRule>
  </conditionalFormatting>
  <conditionalFormatting sqref="G55">
    <cfRule type="containsText" dxfId="25" priority="18" operator="containsText" text="NÃO ATENDE">
      <formula>NOT(ISERROR(SEARCH("NÃO ATENDE",G55)))</formula>
    </cfRule>
    <cfRule type="containsText" dxfId="24" priority="19" operator="containsText" text="ATENDE PARCIAL">
      <formula>NOT(ISERROR(SEARCH("ATENDE PARCIAL",G55)))</formula>
    </cfRule>
    <cfRule type="containsText" dxfId="23" priority="20" operator="containsText" text="ATENDE">
      <formula>NOT(ISERROR(SEARCH("ATENDE",G55)))</formula>
    </cfRule>
  </conditionalFormatting>
  <conditionalFormatting sqref="G56">
    <cfRule type="containsText" dxfId="22" priority="15" operator="containsText" text="NÃO ATENDE">
      <formula>NOT(ISERROR(SEARCH("NÃO ATENDE",G56)))</formula>
    </cfRule>
    <cfRule type="containsText" dxfId="21" priority="16" operator="containsText" text="ATENDE PARCIAL">
      <formula>NOT(ISERROR(SEARCH("ATENDE PARCIAL",G56)))</formula>
    </cfRule>
    <cfRule type="containsText" dxfId="20" priority="17" operator="containsText" text="ATENDE">
      <formula>NOT(ISERROR(SEARCH("ATENDE",G56)))</formula>
    </cfRule>
  </conditionalFormatting>
  <conditionalFormatting sqref="G59">
    <cfRule type="containsText" dxfId="19" priority="12" operator="containsText" text="NÃO ATENDE">
      <formula>NOT(ISERROR(SEARCH("NÃO ATENDE",G59)))</formula>
    </cfRule>
    <cfRule type="containsText" dxfId="18" priority="13" operator="containsText" text="ATENDE PARCIAL">
      <formula>NOT(ISERROR(SEARCH("ATENDE PARCIAL",G59)))</formula>
    </cfRule>
    <cfRule type="containsText" dxfId="17" priority="14" operator="containsText" text="ATENDE">
      <formula>NOT(ISERROR(SEARCH("ATENDE",G59)))</formula>
    </cfRule>
  </conditionalFormatting>
  <conditionalFormatting sqref="T23:T24">
    <cfRule type="containsText" dxfId="16" priority="6" operator="containsText" text="NÃO ATENDE">
      <formula>NOT(ISERROR(SEARCH("NÃO ATENDE",T23)))</formula>
    </cfRule>
    <cfRule type="containsText" dxfId="15" priority="7" operator="containsText" text="ATENDE PARCIAL">
      <formula>NOT(ISERROR(SEARCH("ATENDE PARCIAL",T23)))</formula>
    </cfRule>
    <cfRule type="containsText" dxfId="14" priority="8" operator="containsText" text="ATENDE">
      <formula>NOT(ISERROR(SEARCH("ATENDE",T23)))</formula>
    </cfRule>
  </conditionalFormatting>
  <conditionalFormatting sqref="I24:I28">
    <cfRule type="containsText" dxfId="13" priority="3" operator="containsText" text="NÃO ATENDE">
      <formula>NOT(ISERROR(SEARCH("NÃO ATENDE",I24)))</formula>
    </cfRule>
    <cfRule type="containsText" dxfId="12" priority="4" operator="containsText" text="ATENDE PARCIAL">
      <formula>NOT(ISERROR(SEARCH("ATENDE PARCIAL",I24)))</formula>
    </cfRule>
    <cfRule type="containsText" dxfId="11" priority="5" operator="containsText" text="ATENDE">
      <formula>NOT(ISERROR(SEARCH("ATENDE",I24)))</formula>
    </cfRule>
  </conditionalFormatting>
  <conditionalFormatting sqref="H29:I29">
    <cfRule type="cellIs" dxfId="10" priority="1" operator="lessThan">
      <formula>0.85</formula>
    </cfRule>
    <cfRule type="cellIs" dxfId="9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8CE6F36-1943-44A2-888F-A0127D5FB1CD}">
          <x14:formula1>
            <xm:f>'VALIDAÇÃO DE DADOS'!$M$1:$M$6</xm:f>
          </x14:formula1>
          <xm:sqref>J20</xm:sqref>
        </x14:dataValidation>
        <x14:dataValidation type="list" allowBlank="1" showInputMessage="1" showErrorMessage="1" xr:uid="{92377EA0-D6A5-416F-9E2F-589099E70863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E13EDAE7-4194-413F-B4EB-6EC8EBF2475C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4B4AC739-9323-4FA8-84A2-B5EFB833D4CB}">
          <x14:formula1>
            <xm:f>'VALIDAÇÃO DE DADOS'!$I$1:$I$2</xm:f>
          </x14:formula1>
          <xm:sqref>G36:G38 G40:G41 G33 G62 G53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P46"/>
  <sheetViews>
    <sheetView showGridLines="0" workbookViewId="0">
      <selection activeCell="C13" sqref="C13"/>
    </sheetView>
  </sheetViews>
  <sheetFormatPr defaultRowHeight="14.45"/>
  <cols>
    <col min="1" max="1" width="1.42578125" customWidth="1"/>
    <col min="2" max="2" width="21.28515625" customWidth="1"/>
    <col min="3" max="3" width="32.7109375" customWidth="1"/>
    <col min="4" max="15" width="10.7109375" customWidth="1"/>
  </cols>
  <sheetData>
    <row r="2" spans="2:16" ht="51" customHeight="1"/>
    <row r="3" spans="2:16" ht="8.25" customHeight="1"/>
    <row r="4" spans="2:16" s="96" customFormat="1" ht="24.75" customHeight="1">
      <c r="B4" s="114" t="s">
        <v>1702</v>
      </c>
      <c r="C4" s="115">
        <v>44562</v>
      </c>
      <c r="D4" s="115">
        <v>44593</v>
      </c>
      <c r="E4" s="115">
        <v>44621</v>
      </c>
      <c r="F4" s="115">
        <v>44652</v>
      </c>
      <c r="G4" s="115">
        <v>44682</v>
      </c>
      <c r="H4" s="115">
        <v>44713</v>
      </c>
      <c r="I4" s="115">
        <v>44743</v>
      </c>
      <c r="J4" s="115">
        <v>44774</v>
      </c>
      <c r="K4" s="115">
        <v>44805</v>
      </c>
      <c r="L4" s="115">
        <v>44835</v>
      </c>
      <c r="M4" s="115">
        <v>44866</v>
      </c>
      <c r="N4" s="115">
        <v>44896</v>
      </c>
    </row>
    <row r="5" spans="2:16" s="96" customFormat="1" ht="20.100000000000001" customHeight="1">
      <c r="B5" s="116" t="s">
        <v>1655</v>
      </c>
      <c r="C5" s="117">
        <f>Janeiro!H47</f>
        <v>1.0000000000000002</v>
      </c>
      <c r="D5" s="117">
        <f>Fevereiro!H47</f>
        <v>1.0000000000000002</v>
      </c>
      <c r="E5" s="117">
        <f>Março!H47</f>
        <v>1.0000000000000002</v>
      </c>
      <c r="F5" s="117">
        <f>Abril!H47</f>
        <v>1.0000000000000002</v>
      </c>
      <c r="G5" s="117">
        <f>Maio!H47</f>
        <v>1.0000000000000002</v>
      </c>
      <c r="H5" s="117">
        <f>Junho!H47</f>
        <v>1.0000000000000002</v>
      </c>
      <c r="I5" s="117">
        <f>Julho!H47</f>
        <v>1.0000000000000002</v>
      </c>
      <c r="J5" s="117">
        <f>Agosto!H47</f>
        <v>1.0000000000000002</v>
      </c>
      <c r="K5" s="117">
        <f>Setembro!H47</f>
        <v>1.0000000000000002</v>
      </c>
      <c r="L5" s="117">
        <f>Outubro!H47</f>
        <v>1.0000000000000002</v>
      </c>
      <c r="M5" s="117">
        <f>Novembro!H47</f>
        <v>1.0000000000000002</v>
      </c>
      <c r="N5" s="117">
        <f>Dezembro!H47</f>
        <v>1.0000000000000002</v>
      </c>
    </row>
    <row r="6" spans="2:16" s="96" customFormat="1" ht="20.100000000000001" customHeight="1">
      <c r="B6" s="116" t="s">
        <v>1657</v>
      </c>
      <c r="C6" s="117">
        <f>Janeiro!H51</f>
        <v>1</v>
      </c>
      <c r="D6" s="117">
        <f>Fevereiro!H51</f>
        <v>1</v>
      </c>
      <c r="E6" s="117">
        <f>Março!H51</f>
        <v>1</v>
      </c>
      <c r="F6" s="117">
        <f>Abril!H51</f>
        <v>1</v>
      </c>
      <c r="G6" s="117">
        <f>Maio!H51</f>
        <v>1</v>
      </c>
      <c r="H6" s="117">
        <f>Junho!H51</f>
        <v>1</v>
      </c>
      <c r="I6" s="117">
        <f>Julho!H51</f>
        <v>1</v>
      </c>
      <c r="J6" s="117">
        <f>Agosto!H51</f>
        <v>1</v>
      </c>
      <c r="K6" s="117">
        <f>Setembro!H51</f>
        <v>1</v>
      </c>
      <c r="L6" s="117">
        <f>Outubro!H51</f>
        <v>1</v>
      </c>
      <c r="M6" s="117">
        <f>Novembro!H51</f>
        <v>1</v>
      </c>
      <c r="N6" s="117">
        <f>Dezembro!H51</f>
        <v>1</v>
      </c>
    </row>
    <row r="7" spans="2:16" s="96" customFormat="1" ht="20.100000000000001" customHeight="1">
      <c r="B7" s="116" t="s">
        <v>1659</v>
      </c>
      <c r="C7" s="117">
        <f>Janeiro!H57</f>
        <v>1</v>
      </c>
      <c r="D7" s="117">
        <f>Fevereiro!H57</f>
        <v>1</v>
      </c>
      <c r="E7" s="117">
        <f>Março!H57</f>
        <v>1</v>
      </c>
      <c r="F7" s="117">
        <f>Abril!H57</f>
        <v>1</v>
      </c>
      <c r="G7" s="117">
        <f>Maio!H57</f>
        <v>1</v>
      </c>
      <c r="H7" s="117">
        <f>Junho!H57</f>
        <v>1</v>
      </c>
      <c r="I7" s="117">
        <f>Julho!H57</f>
        <v>1</v>
      </c>
      <c r="J7" s="117">
        <f>Agosto!H57</f>
        <v>1</v>
      </c>
      <c r="K7" s="117">
        <f>Setembro!H57</f>
        <v>1</v>
      </c>
      <c r="L7" s="117">
        <f>Outubro!H57</f>
        <v>1</v>
      </c>
      <c r="M7" s="117">
        <f>Novembro!H57</f>
        <v>1</v>
      </c>
      <c r="N7" s="117">
        <f>Dezembro!H57</f>
        <v>1</v>
      </c>
    </row>
    <row r="8" spans="2:16" s="96" customFormat="1" ht="20.100000000000001" customHeight="1">
      <c r="B8" s="116" t="s">
        <v>1608</v>
      </c>
      <c r="C8" s="117">
        <f>Janeiro!H60</f>
        <v>1</v>
      </c>
      <c r="D8" s="117">
        <f>Fevereiro!H60</f>
        <v>1</v>
      </c>
      <c r="E8" s="117">
        <f>Março!H60</f>
        <v>1</v>
      </c>
      <c r="F8" s="117">
        <f>Abril!H60</f>
        <v>1</v>
      </c>
      <c r="G8" s="117">
        <f>Maio!H60</f>
        <v>1</v>
      </c>
      <c r="H8" s="117">
        <f>Junho!H60</f>
        <v>1</v>
      </c>
      <c r="I8" s="117">
        <f>Julho!H60</f>
        <v>1</v>
      </c>
      <c r="J8" s="117">
        <f>Agosto!H60</f>
        <v>1</v>
      </c>
      <c r="K8" s="117">
        <f>Setembro!H60</f>
        <v>1</v>
      </c>
      <c r="L8" s="117">
        <f>Outubro!H60</f>
        <v>1</v>
      </c>
      <c r="M8" s="117">
        <f>Novembro!H60</f>
        <v>1</v>
      </c>
      <c r="N8" s="117">
        <f>Dezembro!H60</f>
        <v>1</v>
      </c>
    </row>
    <row r="9" spans="2:16" s="96" customFormat="1" ht="20.100000000000001" customHeight="1">
      <c r="B9" s="116" t="s">
        <v>1670</v>
      </c>
      <c r="C9" s="117">
        <f>Janeiro!H29</f>
        <v>1.0000000000000002</v>
      </c>
      <c r="D9" s="117">
        <f>Fevereiro!H29</f>
        <v>1.0000000000000002</v>
      </c>
      <c r="E9" s="117">
        <f>Março!H29</f>
        <v>1.0000000000000002</v>
      </c>
      <c r="F9" s="117">
        <f>Abril!H29</f>
        <v>1.0000000000000002</v>
      </c>
      <c r="G9" s="117">
        <f>Maio!H29</f>
        <v>1.0000000000000002</v>
      </c>
      <c r="H9" s="117">
        <f>Junho!H29</f>
        <v>1.0000000000000002</v>
      </c>
      <c r="I9" s="117">
        <f>Julho!H29</f>
        <v>1.0000000000000002</v>
      </c>
      <c r="J9" s="117">
        <f>Agosto!H29</f>
        <v>1.0000000000000002</v>
      </c>
      <c r="K9" s="117">
        <f>Setembro!H29</f>
        <v>1.0000000000000002</v>
      </c>
      <c r="L9" s="117">
        <f>Outubro!H29</f>
        <v>1.0000000000000002</v>
      </c>
      <c r="M9" s="117">
        <f>Novembro!H29</f>
        <v>1.0000000000000002</v>
      </c>
      <c r="N9" s="117">
        <f>Dezembro!H29</f>
        <v>1.0000000000000002</v>
      </c>
    </row>
    <row r="10" spans="2:16" s="96" customFormat="1">
      <c r="B10" s="116" t="s">
        <v>1703</v>
      </c>
      <c r="C10" s="117">
        <v>0.85</v>
      </c>
      <c r="D10" s="117">
        <v>0.85</v>
      </c>
      <c r="E10" s="118">
        <v>0.85</v>
      </c>
      <c r="F10" s="118">
        <v>0.85</v>
      </c>
      <c r="G10" s="118">
        <v>0.85</v>
      </c>
      <c r="H10" s="118">
        <v>0.85</v>
      </c>
      <c r="I10" s="118">
        <v>0.85</v>
      </c>
      <c r="J10" s="118">
        <v>0.85</v>
      </c>
      <c r="K10" s="118">
        <v>0.85</v>
      </c>
      <c r="L10" s="118">
        <v>0.85</v>
      </c>
      <c r="M10" s="118">
        <v>0.85</v>
      </c>
      <c r="N10" s="118">
        <v>0.85</v>
      </c>
    </row>
    <row r="11" spans="2:16" s="96" customFormat="1">
      <c r="B11" s="117" t="s">
        <v>1704</v>
      </c>
      <c r="C11" s="119">
        <v>100</v>
      </c>
      <c r="D11" s="119">
        <v>100</v>
      </c>
      <c r="E11" s="119">
        <v>100</v>
      </c>
      <c r="F11" s="119">
        <v>100</v>
      </c>
      <c r="G11" s="119">
        <v>100</v>
      </c>
      <c r="H11" s="119">
        <v>100</v>
      </c>
      <c r="I11" s="119">
        <v>100</v>
      </c>
      <c r="J11" s="119">
        <v>100</v>
      </c>
      <c r="K11" s="119">
        <v>100</v>
      </c>
      <c r="L11" s="119">
        <v>100</v>
      </c>
      <c r="M11" s="119">
        <v>100</v>
      </c>
      <c r="N11" s="119">
        <v>100</v>
      </c>
    </row>
    <row r="12" spans="2:16" s="96" customFormat="1">
      <c r="B12" s="117"/>
      <c r="C12" s="119">
        <f>100%-Janeiro!N28</f>
        <v>1</v>
      </c>
      <c r="D12" s="119">
        <f>100%-Fevereiro!N28</f>
        <v>1</v>
      </c>
      <c r="E12" s="136">
        <f>100%-Março!N28</f>
        <v>1</v>
      </c>
      <c r="F12" s="119">
        <f>100%-Abril!N28</f>
        <v>1</v>
      </c>
      <c r="G12" s="119">
        <f>100%-Maio!N28</f>
        <v>1</v>
      </c>
      <c r="H12" s="119">
        <f>100%-Junho!N28</f>
        <v>1</v>
      </c>
      <c r="I12" s="119">
        <f>100%-Julho!N28</f>
        <v>1</v>
      </c>
      <c r="J12" s="119">
        <f>100%-Agosto!N28</f>
        <v>1</v>
      </c>
      <c r="K12" s="119">
        <f>100%-Setembro!N28</f>
        <v>1</v>
      </c>
      <c r="L12" s="119">
        <f>100%-Outubro!N28</f>
        <v>1</v>
      </c>
      <c r="M12" s="119">
        <f>100%-Novembro!N28</f>
        <v>1</v>
      </c>
      <c r="N12" s="119">
        <f>100%-Dezembro!N28</f>
        <v>1</v>
      </c>
    </row>
    <row r="13" spans="2:16" s="96" customFormat="1"/>
    <row r="14" spans="2:16"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</row>
    <row r="15" spans="2:16"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</row>
    <row r="16" spans="2:16"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</row>
    <row r="21" spans="2:15" ht="6.75" customHeight="1" thickBot="1"/>
    <row r="22" spans="2:15" ht="35.1" customHeight="1" thickBot="1">
      <c r="B22" s="323" t="s">
        <v>1705</v>
      </c>
      <c r="C22" s="324"/>
      <c r="D22" s="324"/>
      <c r="E22" s="324"/>
      <c r="F22" s="324"/>
      <c r="G22" s="324"/>
      <c r="H22" s="324"/>
      <c r="I22" s="324"/>
      <c r="J22" s="324"/>
      <c r="K22" s="324"/>
      <c r="L22" s="324"/>
      <c r="M22" s="324"/>
      <c r="N22" s="324"/>
      <c r="O22" s="325"/>
    </row>
    <row r="23" spans="2:15" ht="35.1" customHeight="1">
      <c r="B23" s="179" t="s">
        <v>1702</v>
      </c>
      <c r="C23" s="180" t="s">
        <v>1706</v>
      </c>
      <c r="D23" s="181">
        <v>44562</v>
      </c>
      <c r="E23" s="181">
        <v>44593</v>
      </c>
      <c r="F23" s="181">
        <v>44621</v>
      </c>
      <c r="G23" s="181">
        <v>44652</v>
      </c>
      <c r="H23" s="181">
        <v>44682</v>
      </c>
      <c r="I23" s="181">
        <v>44713</v>
      </c>
      <c r="J23" s="181">
        <v>44743</v>
      </c>
      <c r="K23" s="181">
        <v>44774</v>
      </c>
      <c r="L23" s="181">
        <v>44805</v>
      </c>
      <c r="M23" s="181">
        <v>44835</v>
      </c>
      <c r="N23" s="181">
        <v>44866</v>
      </c>
      <c r="O23" s="182">
        <v>44896</v>
      </c>
    </row>
    <row r="24" spans="2:15" ht="35.1" customHeight="1">
      <c r="B24" s="183" t="s">
        <v>1707</v>
      </c>
      <c r="C24" s="24" t="s">
        <v>1527</v>
      </c>
      <c r="D24" s="16" t="str">
        <f>Janeiro!G32</f>
        <v>ATENDE</v>
      </c>
      <c r="E24" s="16" t="str">
        <f>Fevereiro!G32</f>
        <v>ATENDE</v>
      </c>
      <c r="F24" s="16" t="str">
        <f>Março!G32</f>
        <v>ATENDE</v>
      </c>
      <c r="G24" s="16" t="str">
        <f>Abril!G32</f>
        <v>ATENDE</v>
      </c>
      <c r="H24" s="16" t="str">
        <f>Maio!G32</f>
        <v>ATENDE</v>
      </c>
      <c r="I24" s="16" t="str">
        <f>Junho!G32</f>
        <v>ATENDE</v>
      </c>
      <c r="J24" s="16" t="str">
        <f>Julho!G32</f>
        <v>ATENDE</v>
      </c>
      <c r="K24" s="16" t="str">
        <f>Agosto!G32</f>
        <v>ATENDE</v>
      </c>
      <c r="L24" s="16" t="str">
        <f>Setembro!G32</f>
        <v>ATENDE</v>
      </c>
      <c r="M24" s="16" t="str">
        <f>Outubro!G32</f>
        <v>ATENDE</v>
      </c>
      <c r="N24" s="16" t="str">
        <f>Novembro!G32</f>
        <v>ATENDE</v>
      </c>
      <c r="O24" s="184" t="str">
        <f>Dezembro!G32</f>
        <v>ATENDE</v>
      </c>
    </row>
    <row r="25" spans="2:15" ht="35.1" customHeight="1">
      <c r="B25" s="185" t="s">
        <v>1708</v>
      </c>
      <c r="C25" s="22" t="s">
        <v>1531</v>
      </c>
      <c r="D25" s="19" t="str">
        <f>Janeiro!G33</f>
        <v>ATENDE</v>
      </c>
      <c r="E25" s="16" t="str">
        <f>Fevereiro!G33</f>
        <v>ATENDE</v>
      </c>
      <c r="F25" s="16" t="str">
        <f>Março!G33</f>
        <v>ATENDE</v>
      </c>
      <c r="G25" s="16" t="str">
        <f>Abril!G33</f>
        <v>ATENDE</v>
      </c>
      <c r="H25" s="16" t="str">
        <f>Maio!G33</f>
        <v>ATENDE</v>
      </c>
      <c r="I25" s="16" t="str">
        <f>Junho!G33</f>
        <v>ATENDE</v>
      </c>
      <c r="J25" s="16" t="str">
        <f>Julho!G33</f>
        <v>ATENDE</v>
      </c>
      <c r="K25" s="16" t="str">
        <f>Agosto!G33</f>
        <v>ATENDE</v>
      </c>
      <c r="L25" s="16" t="str">
        <f>Setembro!G33</f>
        <v>ATENDE</v>
      </c>
      <c r="M25" s="16" t="str">
        <f>Outubro!G33</f>
        <v>ATENDE</v>
      </c>
      <c r="N25" s="16" t="str">
        <f>Novembro!G33</f>
        <v>ATENDE</v>
      </c>
      <c r="O25" s="184" t="str">
        <f>Dezembro!G33</f>
        <v>ATENDE</v>
      </c>
    </row>
    <row r="26" spans="2:15" ht="35.1" customHeight="1">
      <c r="B26" s="183" t="s">
        <v>1709</v>
      </c>
      <c r="C26" s="24" t="s">
        <v>1710</v>
      </c>
      <c r="D26" s="19" t="str">
        <f>Janeiro!G34</f>
        <v>ATENDE</v>
      </c>
      <c r="E26" s="16" t="str">
        <f>Fevereiro!G34</f>
        <v>ATENDE</v>
      </c>
      <c r="F26" s="16" t="str">
        <f>Março!G34</f>
        <v>ATENDE</v>
      </c>
      <c r="G26" s="16" t="str">
        <f>Abril!G34</f>
        <v>ATENDE</v>
      </c>
      <c r="H26" s="16" t="str">
        <f>Maio!G34</f>
        <v>ATENDE</v>
      </c>
      <c r="I26" s="16" t="str">
        <f>Junho!G34</f>
        <v>ATENDE</v>
      </c>
      <c r="J26" s="16" t="str">
        <f>Julho!G34</f>
        <v>ATENDE</v>
      </c>
      <c r="K26" s="16" t="str">
        <f>Agosto!G34</f>
        <v>ATENDE</v>
      </c>
      <c r="L26" s="16" t="str">
        <f>Setembro!G34</f>
        <v>ATENDE</v>
      </c>
      <c r="M26" s="16" t="str">
        <f>Outubro!G34</f>
        <v>ATENDE</v>
      </c>
      <c r="N26" s="16" t="str">
        <f>Novembro!G34</f>
        <v>ATENDE</v>
      </c>
      <c r="O26" s="184" t="str">
        <f>Dezembro!G34</f>
        <v>ATENDE</v>
      </c>
    </row>
    <row r="27" spans="2:15" ht="35.1" customHeight="1">
      <c r="B27" s="185" t="s">
        <v>1711</v>
      </c>
      <c r="C27" s="22" t="s">
        <v>1538</v>
      </c>
      <c r="D27" s="19" t="str">
        <f>Janeiro!G35</f>
        <v>ATENDE</v>
      </c>
      <c r="E27" s="16" t="str">
        <f>Fevereiro!G35</f>
        <v>ATENDE</v>
      </c>
      <c r="F27" s="16" t="str">
        <f>Março!G35</f>
        <v>ATENDE</v>
      </c>
      <c r="G27" s="16" t="str">
        <f>Abril!G35</f>
        <v>ATENDE</v>
      </c>
      <c r="H27" s="16" t="str">
        <f>Maio!G35</f>
        <v>ATENDE</v>
      </c>
      <c r="I27" s="16" t="str">
        <f>Junho!G35</f>
        <v>ATENDE</v>
      </c>
      <c r="J27" s="16" t="str">
        <f>Julho!G35</f>
        <v>ATENDE</v>
      </c>
      <c r="K27" s="16" t="str">
        <f>Agosto!G35</f>
        <v>ATENDE</v>
      </c>
      <c r="L27" s="16" t="str">
        <f>Setembro!G35</f>
        <v>ATENDE</v>
      </c>
      <c r="M27" s="16" t="str">
        <f>Outubro!G35</f>
        <v>ATENDE</v>
      </c>
      <c r="N27" s="16" t="str">
        <f>Novembro!G35</f>
        <v>ATENDE</v>
      </c>
      <c r="O27" s="184" t="str">
        <f>Dezembro!G35</f>
        <v>ATENDE</v>
      </c>
    </row>
    <row r="28" spans="2:15" ht="35.1" customHeight="1">
      <c r="B28" s="326" t="s">
        <v>1712</v>
      </c>
      <c r="C28" s="24" t="s">
        <v>1543</v>
      </c>
      <c r="D28" s="19" t="str">
        <f>Janeiro!G36</f>
        <v>ATENDE</v>
      </c>
      <c r="E28" s="16" t="str">
        <f>Fevereiro!G36</f>
        <v>ATENDE</v>
      </c>
      <c r="F28" s="16" t="str">
        <f>Março!G36</f>
        <v>ATENDE</v>
      </c>
      <c r="G28" s="16" t="str">
        <f>Abril!G36</f>
        <v>ATENDE</v>
      </c>
      <c r="H28" s="16" t="str">
        <f>Maio!G36</f>
        <v>ATENDE</v>
      </c>
      <c r="I28" s="16" t="str">
        <f>Junho!G36</f>
        <v>ATENDE</v>
      </c>
      <c r="J28" s="16" t="str">
        <f>Julho!G36</f>
        <v>ATENDE</v>
      </c>
      <c r="K28" s="16" t="str">
        <f>Agosto!G36</f>
        <v>ATENDE</v>
      </c>
      <c r="L28" s="16" t="str">
        <f>Setembro!G36</f>
        <v>ATENDE</v>
      </c>
      <c r="M28" s="16" t="str">
        <f>Outubro!G36</f>
        <v>ATENDE</v>
      </c>
      <c r="N28" s="16" t="str">
        <f>Novembro!G36</f>
        <v>ATENDE</v>
      </c>
      <c r="O28" s="184" t="str">
        <f>Dezembro!G36</f>
        <v>ATENDE</v>
      </c>
    </row>
    <row r="29" spans="2:15" ht="35.1" customHeight="1">
      <c r="B29" s="326"/>
      <c r="C29" s="24" t="s">
        <v>1547</v>
      </c>
      <c r="D29" s="19" t="str">
        <f>Janeiro!G37</f>
        <v>ATENDE</v>
      </c>
      <c r="E29" s="16" t="str">
        <f>Fevereiro!G37</f>
        <v>ATENDE</v>
      </c>
      <c r="F29" s="16" t="str">
        <f>Março!G37</f>
        <v>ATENDE</v>
      </c>
      <c r="G29" s="16" t="str">
        <f>Abril!G37</f>
        <v>ATENDE</v>
      </c>
      <c r="H29" s="16" t="str">
        <f>Maio!G37</f>
        <v>ATENDE</v>
      </c>
      <c r="I29" s="16" t="str">
        <f>Junho!G37</f>
        <v>ATENDE</v>
      </c>
      <c r="J29" s="16" t="str">
        <f>Julho!G37</f>
        <v>ATENDE</v>
      </c>
      <c r="K29" s="16" t="str">
        <f>Agosto!G37</f>
        <v>ATENDE</v>
      </c>
      <c r="L29" s="16" t="str">
        <f>Setembro!G37</f>
        <v>ATENDE</v>
      </c>
      <c r="M29" s="16" t="str">
        <f>Outubro!G37</f>
        <v>ATENDE</v>
      </c>
      <c r="N29" s="16" t="str">
        <f>Novembro!G37</f>
        <v>ATENDE</v>
      </c>
      <c r="O29" s="184" t="str">
        <f>Dezembro!G37</f>
        <v>ATENDE</v>
      </c>
    </row>
    <row r="30" spans="2:15" ht="35.1" customHeight="1">
      <c r="B30" s="326"/>
      <c r="C30" s="24" t="s">
        <v>1713</v>
      </c>
      <c r="D30" s="19" t="str">
        <f>Janeiro!G38</f>
        <v>ATENDE</v>
      </c>
      <c r="E30" s="16" t="str">
        <f>Fevereiro!G38</f>
        <v>ATENDE</v>
      </c>
      <c r="F30" s="16" t="str">
        <f>Março!G38</f>
        <v>ATENDE</v>
      </c>
      <c r="G30" s="16" t="str">
        <f>Abril!G38</f>
        <v>ATENDE</v>
      </c>
      <c r="H30" s="16" t="str">
        <f>Maio!G38</f>
        <v>ATENDE</v>
      </c>
      <c r="I30" s="16" t="str">
        <f>Junho!G38</f>
        <v>ATENDE</v>
      </c>
      <c r="J30" s="16" t="str">
        <f>Julho!G38</f>
        <v>ATENDE</v>
      </c>
      <c r="K30" s="16" t="str">
        <f>Agosto!G38</f>
        <v>ATENDE</v>
      </c>
      <c r="L30" s="16" t="str">
        <f>Setembro!G38</f>
        <v>ATENDE</v>
      </c>
      <c r="M30" s="16" t="str">
        <f>Outubro!G38</f>
        <v>ATENDE</v>
      </c>
      <c r="N30" s="16" t="str">
        <f>Novembro!G38</f>
        <v>ATENDE</v>
      </c>
      <c r="O30" s="184" t="str">
        <f>Dezembro!G38</f>
        <v>ATENDE</v>
      </c>
    </row>
    <row r="31" spans="2:15" ht="35.1" customHeight="1">
      <c r="B31" s="326"/>
      <c r="C31" s="24" t="s">
        <v>1553</v>
      </c>
      <c r="D31" s="19" t="str">
        <f>Janeiro!G39</f>
        <v>ATENDE</v>
      </c>
      <c r="E31" s="16" t="str">
        <f>Fevereiro!G39</f>
        <v>ATENDE</v>
      </c>
      <c r="F31" s="16" t="str">
        <f>Março!G39</f>
        <v>ATENDE</v>
      </c>
      <c r="G31" s="16" t="str">
        <f>Abril!G39</f>
        <v>ATENDE</v>
      </c>
      <c r="H31" s="16" t="str">
        <f>Maio!G39</f>
        <v>ATENDE</v>
      </c>
      <c r="I31" s="16" t="str">
        <f>Junho!G39</f>
        <v>ATENDE</v>
      </c>
      <c r="J31" s="16" t="str">
        <f>Julho!G39</f>
        <v>ATENDE</v>
      </c>
      <c r="K31" s="16" t="str">
        <f>Agosto!G39</f>
        <v>ATENDE</v>
      </c>
      <c r="L31" s="16" t="str">
        <f>Setembro!G39</f>
        <v>ATENDE</v>
      </c>
      <c r="M31" s="16" t="str">
        <f>Outubro!G39</f>
        <v>ATENDE</v>
      </c>
      <c r="N31" s="16" t="str">
        <f>Novembro!G39</f>
        <v>ATENDE</v>
      </c>
      <c r="O31" s="184" t="str">
        <f>Dezembro!G39</f>
        <v>ATENDE</v>
      </c>
    </row>
    <row r="32" spans="2:15" ht="35.1" customHeight="1">
      <c r="B32" s="327" t="s">
        <v>1714</v>
      </c>
      <c r="C32" s="22" t="s">
        <v>1557</v>
      </c>
      <c r="D32" s="19" t="str">
        <f>Janeiro!G40</f>
        <v>ATENDE</v>
      </c>
      <c r="E32" s="16" t="str">
        <f>Fevereiro!G40</f>
        <v>ATENDE</v>
      </c>
      <c r="F32" s="16" t="str">
        <f>Março!G40</f>
        <v>ATENDE</v>
      </c>
      <c r="G32" s="16" t="str">
        <f>Abril!G40</f>
        <v>ATENDE</v>
      </c>
      <c r="H32" s="16" t="str">
        <f>Maio!G40</f>
        <v>ATENDE</v>
      </c>
      <c r="I32" s="16" t="str">
        <f>Junho!G40</f>
        <v>ATENDE</v>
      </c>
      <c r="J32" s="16" t="str">
        <f>Julho!G40</f>
        <v>ATENDE</v>
      </c>
      <c r="K32" s="16" t="str">
        <f>Agosto!G40</f>
        <v>ATENDE</v>
      </c>
      <c r="L32" s="16" t="str">
        <f>Setembro!G40</f>
        <v>ATENDE</v>
      </c>
      <c r="M32" s="16" t="str">
        <f>Outubro!G40</f>
        <v>ATENDE</v>
      </c>
      <c r="N32" s="16" t="str">
        <f>Novembro!G40</f>
        <v>ATENDE</v>
      </c>
      <c r="O32" s="184" t="str">
        <f>Dezembro!G40</f>
        <v>ATENDE</v>
      </c>
    </row>
    <row r="33" spans="2:15" ht="35.1" customHeight="1">
      <c r="B33" s="327"/>
      <c r="C33" s="22" t="s">
        <v>1560</v>
      </c>
      <c r="D33" s="19" t="str">
        <f>Janeiro!G41</f>
        <v>ATENDE</v>
      </c>
      <c r="E33" s="16" t="str">
        <f>Fevereiro!G41</f>
        <v>ATENDE</v>
      </c>
      <c r="F33" s="16" t="str">
        <f>Março!G41</f>
        <v>ATENDE</v>
      </c>
      <c r="G33" s="16" t="str">
        <f>Abril!G41</f>
        <v>ATENDE</v>
      </c>
      <c r="H33" s="16" t="str">
        <f>Maio!G41</f>
        <v>ATENDE</v>
      </c>
      <c r="I33" s="16" t="str">
        <f>Junho!G41</f>
        <v>ATENDE</v>
      </c>
      <c r="J33" s="16" t="str">
        <f>Julho!G41</f>
        <v>ATENDE</v>
      </c>
      <c r="K33" s="16" t="str">
        <f>Agosto!G41</f>
        <v>ATENDE</v>
      </c>
      <c r="L33" s="16" t="str">
        <f>Setembro!G41</f>
        <v>ATENDE</v>
      </c>
      <c r="M33" s="16" t="str">
        <f>Outubro!G41</f>
        <v>ATENDE</v>
      </c>
      <c r="N33" s="16" t="str">
        <f>Novembro!G41</f>
        <v>ATENDE</v>
      </c>
      <c r="O33" s="184" t="str">
        <f>Dezembro!G41</f>
        <v>ATENDE</v>
      </c>
    </row>
    <row r="34" spans="2:15" ht="35.1" customHeight="1">
      <c r="B34" s="183" t="s">
        <v>1715</v>
      </c>
      <c r="C34" s="24" t="s">
        <v>1564</v>
      </c>
      <c r="D34" s="19" t="str">
        <f>Janeiro!G42</f>
        <v>ATENDE</v>
      </c>
      <c r="E34" s="16" t="str">
        <f>Fevereiro!G42</f>
        <v>ATENDE</v>
      </c>
      <c r="F34" s="16" t="str">
        <f>Março!G42</f>
        <v>ATENDE</v>
      </c>
      <c r="G34" s="16" t="str">
        <f>Abril!G42</f>
        <v>ATENDE</v>
      </c>
      <c r="H34" s="16" t="str">
        <f>Maio!G42</f>
        <v>ATENDE</v>
      </c>
      <c r="I34" s="16" t="str">
        <f>Junho!G42</f>
        <v>ATENDE</v>
      </c>
      <c r="J34" s="16" t="str">
        <f>Julho!G42</f>
        <v>ATENDE</v>
      </c>
      <c r="K34" s="16" t="str">
        <f>Agosto!G42</f>
        <v>ATENDE</v>
      </c>
      <c r="L34" s="16" t="str">
        <f>Setembro!G42</f>
        <v>ATENDE</v>
      </c>
      <c r="M34" s="16" t="str">
        <f>Outubro!G42</f>
        <v>ATENDE</v>
      </c>
      <c r="N34" s="16" t="str">
        <f>Novembro!G42</f>
        <v>ATENDE</v>
      </c>
      <c r="O34" s="184" t="str">
        <f>Dezembro!G42</f>
        <v>ATENDE</v>
      </c>
    </row>
    <row r="35" spans="2:15" ht="35.1" customHeight="1">
      <c r="B35" s="185" t="s">
        <v>1716</v>
      </c>
      <c r="C35" s="22" t="s">
        <v>1717</v>
      </c>
      <c r="D35" s="19" t="str">
        <f>Janeiro!G43</f>
        <v>ATENDE</v>
      </c>
      <c r="E35" s="16" t="str">
        <f>Fevereiro!G43</f>
        <v>ATENDE</v>
      </c>
      <c r="F35" s="16" t="str">
        <f>Março!G43</f>
        <v>ATENDE</v>
      </c>
      <c r="G35" s="16" t="str">
        <f>Abril!G43</f>
        <v>ATENDE</v>
      </c>
      <c r="H35" s="16" t="str">
        <f>Maio!G43</f>
        <v>ATENDE</v>
      </c>
      <c r="I35" s="16" t="str">
        <f>Junho!G43</f>
        <v>ATENDE</v>
      </c>
      <c r="J35" s="16" t="str">
        <f>Julho!G43</f>
        <v>ATENDE</v>
      </c>
      <c r="K35" s="16" t="str">
        <f>Agosto!G43</f>
        <v>ATENDE</v>
      </c>
      <c r="L35" s="16" t="str">
        <f>Setembro!G43</f>
        <v>ATENDE</v>
      </c>
      <c r="M35" s="16" t="str">
        <f>Outubro!G43</f>
        <v>ATENDE</v>
      </c>
      <c r="N35" s="16" t="str">
        <f>Novembro!G43</f>
        <v>ATENDE</v>
      </c>
      <c r="O35" s="184" t="str">
        <f>Dezembro!G43</f>
        <v>ATENDE</v>
      </c>
    </row>
    <row r="36" spans="2:15" ht="35.1" customHeight="1">
      <c r="B36" s="183" t="s">
        <v>1718</v>
      </c>
      <c r="C36" s="24" t="s">
        <v>1719</v>
      </c>
      <c r="D36" s="19" t="str">
        <f>Janeiro!G44</f>
        <v>ATENDE</v>
      </c>
      <c r="E36" s="16" t="str">
        <f>Fevereiro!G44</f>
        <v>ATENDE</v>
      </c>
      <c r="F36" s="16" t="str">
        <f>Março!G44</f>
        <v>ATENDE</v>
      </c>
      <c r="G36" s="16" t="str">
        <f>Abril!G44</f>
        <v>ATENDE</v>
      </c>
      <c r="H36" s="16" t="str">
        <f>Maio!G44</f>
        <v>ATENDE</v>
      </c>
      <c r="I36" s="16" t="str">
        <f>Junho!G44</f>
        <v>ATENDE</v>
      </c>
      <c r="J36" s="16" t="str">
        <f>Julho!G44</f>
        <v>ATENDE</v>
      </c>
      <c r="K36" s="16" t="str">
        <f>Agosto!G44</f>
        <v>ATENDE</v>
      </c>
      <c r="L36" s="16" t="str">
        <f>Setembro!G44</f>
        <v>ATENDE</v>
      </c>
      <c r="M36" s="16" t="str">
        <f>Outubro!G44</f>
        <v>ATENDE</v>
      </c>
      <c r="N36" s="16" t="str">
        <f>Novembro!G44</f>
        <v>ATENDE</v>
      </c>
      <c r="O36" s="184" t="str">
        <f>Dezembro!G44</f>
        <v>ATENDE</v>
      </c>
    </row>
    <row r="37" spans="2:15" ht="35.1" customHeight="1">
      <c r="B37" s="327" t="s">
        <v>1720</v>
      </c>
      <c r="C37" s="22" t="s">
        <v>1721</v>
      </c>
      <c r="D37" s="19" t="str">
        <f>Janeiro!G45</f>
        <v>ATENDE</v>
      </c>
      <c r="E37" s="16" t="str">
        <f>Fevereiro!G45</f>
        <v>ATENDE</v>
      </c>
      <c r="F37" s="16" t="str">
        <f>Março!G45</f>
        <v>ATENDE</v>
      </c>
      <c r="G37" s="16" t="str">
        <f>Abril!G45</f>
        <v>ATENDE</v>
      </c>
      <c r="H37" s="16" t="str">
        <f>Maio!G45</f>
        <v>ATENDE</v>
      </c>
      <c r="I37" s="16" t="str">
        <f>Junho!G45</f>
        <v>ATENDE</v>
      </c>
      <c r="J37" s="16" t="str">
        <f>Julho!G45</f>
        <v>ATENDE</v>
      </c>
      <c r="K37" s="16" t="str">
        <f>Agosto!G45</f>
        <v>ATENDE</v>
      </c>
      <c r="L37" s="16" t="str">
        <f>Setembro!G45</f>
        <v>ATENDE</v>
      </c>
      <c r="M37" s="16" t="str">
        <f>Outubro!G45</f>
        <v>ATENDE</v>
      </c>
      <c r="N37" s="16" t="str">
        <f>Novembro!G45</f>
        <v>ATENDE</v>
      </c>
      <c r="O37" s="184" t="str">
        <f>Dezembro!G45</f>
        <v>ATENDE</v>
      </c>
    </row>
    <row r="38" spans="2:15" ht="35.1" customHeight="1">
      <c r="B38" s="327"/>
      <c r="C38" s="22" t="s">
        <v>1580</v>
      </c>
      <c r="D38" s="19" t="str">
        <f>Janeiro!G46</f>
        <v>ATENDE</v>
      </c>
      <c r="E38" s="16" t="str">
        <f>Fevereiro!G46</f>
        <v>ATENDE</v>
      </c>
      <c r="F38" s="16" t="str">
        <f>Março!G46</f>
        <v>ATENDE</v>
      </c>
      <c r="G38" s="16" t="str">
        <f>Abril!G46</f>
        <v>ATENDE</v>
      </c>
      <c r="H38" s="16" t="str">
        <f>Maio!G46</f>
        <v>ATENDE</v>
      </c>
      <c r="I38" s="16" t="str">
        <f>Junho!G46</f>
        <v>ATENDE</v>
      </c>
      <c r="J38" s="16" t="str">
        <f>Julho!G46</f>
        <v>ATENDE</v>
      </c>
      <c r="K38" s="16" t="str">
        <f>Agosto!G46</f>
        <v>ATENDE</v>
      </c>
      <c r="L38" s="16" t="str">
        <f>Setembro!G46</f>
        <v>ATENDE</v>
      </c>
      <c r="M38" s="16" t="str">
        <f>Outubro!G46</f>
        <v>ATENDE</v>
      </c>
      <c r="N38" s="16" t="str">
        <f>Novembro!G46</f>
        <v>ATENDE</v>
      </c>
      <c r="O38" s="184" t="str">
        <f>Dezembro!G46</f>
        <v>ATENDE</v>
      </c>
    </row>
    <row r="39" spans="2:15" ht="35.1" customHeight="1">
      <c r="B39" s="186" t="s">
        <v>1722</v>
      </c>
      <c r="C39" s="24" t="s">
        <v>1585</v>
      </c>
      <c r="D39" s="19" t="str">
        <f>Janeiro!G49</f>
        <v>ATENDE</v>
      </c>
      <c r="E39" s="16" t="str">
        <f>Fevereiro!G49</f>
        <v>ATENDE</v>
      </c>
      <c r="F39" s="16" t="str">
        <f>Março!G49</f>
        <v>ATENDE</v>
      </c>
      <c r="G39" s="16" t="str">
        <f>Abril!G49</f>
        <v>ATENDE</v>
      </c>
      <c r="H39" s="16" t="str">
        <f>Maio!G49</f>
        <v>ATENDE</v>
      </c>
      <c r="I39" s="16" t="str">
        <f>Junho!G49</f>
        <v>ATENDE</v>
      </c>
      <c r="J39" s="16" t="str">
        <f>Julho!G49</f>
        <v>ATENDE</v>
      </c>
      <c r="K39" s="16" t="str">
        <f>Agosto!G49</f>
        <v>ATENDE</v>
      </c>
      <c r="L39" s="16" t="str">
        <f>Setembro!G49</f>
        <v>ATENDE</v>
      </c>
      <c r="M39" s="16" t="str">
        <f>Outubro!G49</f>
        <v>ATENDE</v>
      </c>
      <c r="N39" s="16" t="str">
        <f>Novembro!G49</f>
        <v>ATENDE</v>
      </c>
      <c r="O39" s="184" t="str">
        <f>Dezembro!G49</f>
        <v>ATENDE</v>
      </c>
    </row>
    <row r="40" spans="2:15" ht="35.1" customHeight="1">
      <c r="B40" s="201" t="s">
        <v>1723</v>
      </c>
      <c r="C40" s="22" t="s">
        <v>1588</v>
      </c>
      <c r="D40" s="19" t="str">
        <f>Janeiro!G50</f>
        <v>ATENDE</v>
      </c>
      <c r="E40" s="16" t="str">
        <f>Fevereiro!G50</f>
        <v>ATENDE</v>
      </c>
      <c r="F40" s="16" t="str">
        <f>Março!G50</f>
        <v>ATENDE</v>
      </c>
      <c r="G40" s="16" t="str">
        <f>Abril!G50</f>
        <v>ATENDE</v>
      </c>
      <c r="H40" s="16" t="str">
        <f>Maio!G50</f>
        <v>ATENDE</v>
      </c>
      <c r="I40" s="16" t="str">
        <f>Junho!G50</f>
        <v>ATENDE</v>
      </c>
      <c r="J40" s="16" t="str">
        <f>Julho!G50</f>
        <v>ATENDE</v>
      </c>
      <c r="K40" s="16" t="str">
        <f>Agosto!G50</f>
        <v>ATENDE</v>
      </c>
      <c r="L40" s="16" t="str">
        <f>Setembro!G50</f>
        <v>ATENDE</v>
      </c>
      <c r="M40" s="16" t="str">
        <f>Outubro!G50</f>
        <v>ATENDE</v>
      </c>
      <c r="N40" s="16" t="str">
        <f>Novembro!G50</f>
        <v>ATENDE</v>
      </c>
      <c r="O40" s="184" t="str">
        <f>Dezembro!G50</f>
        <v>ATENDE</v>
      </c>
    </row>
    <row r="41" spans="2:15" ht="35.1" customHeight="1">
      <c r="B41" s="186" t="s">
        <v>1601</v>
      </c>
      <c r="C41" s="24" t="s">
        <v>1601</v>
      </c>
      <c r="D41" s="19" t="str">
        <f>Janeiro!G53</f>
        <v>ATENDE</v>
      </c>
      <c r="E41" s="16" t="str">
        <f>Fevereiro!G53</f>
        <v>ATENDE</v>
      </c>
      <c r="F41" s="16" t="str">
        <f>Março!G53</f>
        <v>ATENDE</v>
      </c>
      <c r="G41" s="16" t="str">
        <f>Abril!G51</f>
        <v>ATENDE</v>
      </c>
      <c r="H41" s="16" t="str">
        <f>Maio!G53</f>
        <v>ATENDE</v>
      </c>
      <c r="I41" s="16" t="str">
        <f>Junho!G53</f>
        <v>ATENDE</v>
      </c>
      <c r="J41" s="16" t="str">
        <f>Julho!G53</f>
        <v>ATENDE</v>
      </c>
      <c r="K41" s="16" t="str">
        <f>Agosto!G53</f>
        <v>ATENDE</v>
      </c>
      <c r="L41" s="16" t="str">
        <f>Setembro!G53</f>
        <v>ATENDE</v>
      </c>
      <c r="M41" s="16" t="str">
        <f>Outubro!G53</f>
        <v>ATENDE</v>
      </c>
      <c r="N41" s="16" t="str">
        <f>Novembro!G53</f>
        <v>ATENDE</v>
      </c>
      <c r="O41" s="184" t="str">
        <f>Dezembro!G53</f>
        <v>ATENDE</v>
      </c>
    </row>
    <row r="42" spans="2:15" ht="35.1" customHeight="1">
      <c r="B42" s="322" t="s">
        <v>1724</v>
      </c>
      <c r="C42" s="22" t="s">
        <v>1588</v>
      </c>
      <c r="D42" s="19" t="str">
        <f>Janeiro!G54</f>
        <v>ATENDE</v>
      </c>
      <c r="E42" s="16" t="str">
        <f>Fevereiro!G54</f>
        <v>ATENDE</v>
      </c>
      <c r="F42" s="16" t="str">
        <f>Março!G54</f>
        <v>ATENDE</v>
      </c>
      <c r="G42" s="16" t="str">
        <f>Abril!G54</f>
        <v>ATENDE</v>
      </c>
      <c r="H42" s="16" t="str">
        <f>Maio!G54</f>
        <v>ATENDE</v>
      </c>
      <c r="I42" s="16" t="str">
        <f>Junho!G54</f>
        <v>ATENDE</v>
      </c>
      <c r="J42" s="16" t="str">
        <f>Julho!G54</f>
        <v>ATENDE</v>
      </c>
      <c r="K42" s="16" t="str">
        <f>Agosto!G54</f>
        <v>ATENDE</v>
      </c>
      <c r="L42" s="16" t="str">
        <f>Setembro!G54</f>
        <v>ATENDE</v>
      </c>
      <c r="M42" s="16" t="str">
        <f>Outubro!G54</f>
        <v>ATENDE</v>
      </c>
      <c r="N42" s="16" t="str">
        <f>Novembro!G54</f>
        <v>ATENDE</v>
      </c>
      <c r="O42" s="184" t="str">
        <f>Dezembro!G50</f>
        <v>ATENDE</v>
      </c>
    </row>
    <row r="43" spans="2:15" ht="35.1" customHeight="1">
      <c r="B43" s="322"/>
      <c r="C43" s="22" t="s">
        <v>1598</v>
      </c>
      <c r="D43" s="19" t="str">
        <f>Janeiro!G55</f>
        <v>ATENDE</v>
      </c>
      <c r="E43" s="16" t="str">
        <f>Fevereiro!G55</f>
        <v>ATENDE</v>
      </c>
      <c r="F43" s="16" t="str">
        <f>Março!G55</f>
        <v>ATENDE</v>
      </c>
      <c r="G43" s="16" t="str">
        <f>Abril!G55</f>
        <v>ATENDE</v>
      </c>
      <c r="H43" s="16" t="str">
        <f>Maio!G55</f>
        <v>ATENDE</v>
      </c>
      <c r="I43" s="16" t="str">
        <f>Junho!G55</f>
        <v>ATENDE</v>
      </c>
      <c r="J43" s="16" t="str">
        <f>Julho!G55</f>
        <v>ATENDE</v>
      </c>
      <c r="K43" s="16" t="str">
        <f>Agosto!G55</f>
        <v>ATENDE</v>
      </c>
      <c r="L43" s="16" t="str">
        <f>Setembro!G55</f>
        <v>ATENDE</v>
      </c>
      <c r="M43" s="16" t="str">
        <f>Outubro!G55</f>
        <v>ATENDE</v>
      </c>
      <c r="N43" s="16" t="str">
        <f>Novembro!G55</f>
        <v>ATENDE</v>
      </c>
      <c r="O43" s="184" t="str">
        <f>Dezembro!G55</f>
        <v>ATENDE</v>
      </c>
    </row>
    <row r="44" spans="2:15" ht="35.1" customHeight="1">
      <c r="B44" s="186" t="s">
        <v>1725</v>
      </c>
      <c r="C44" s="24" t="s">
        <v>1605</v>
      </c>
      <c r="D44" s="19" t="str">
        <f>Janeiro!G56</f>
        <v>ATENDE</v>
      </c>
      <c r="E44" s="16" t="str">
        <f>Fevereiro!G56</f>
        <v>ATENDE</v>
      </c>
      <c r="F44" s="16" t="str">
        <f>Março!G56</f>
        <v>ATENDE</v>
      </c>
      <c r="G44" s="16" t="str">
        <f>Abril!G56</f>
        <v>ATENDE</v>
      </c>
      <c r="H44" s="16" t="str">
        <f>Maio!G56</f>
        <v>ATENDE</v>
      </c>
      <c r="I44" s="16" t="str">
        <f>Junho!G56</f>
        <v>ATENDE</v>
      </c>
      <c r="J44" s="16" t="str">
        <f>Julho!G56</f>
        <v>ATENDE</v>
      </c>
      <c r="K44" s="16" t="str">
        <f>Agosto!G56</f>
        <v>ATENDE</v>
      </c>
      <c r="L44" s="16" t="str">
        <f>Setembro!G56</f>
        <v>ATENDE</v>
      </c>
      <c r="M44" s="16" t="str">
        <f>Outubro!G56</f>
        <v>ATENDE</v>
      </c>
      <c r="N44" s="16" t="str">
        <f>Novembro!G56</f>
        <v>ATENDE</v>
      </c>
      <c r="O44" s="184" t="str">
        <f>Dezembro!G56</f>
        <v>ATENDE</v>
      </c>
    </row>
    <row r="45" spans="2:15" ht="35.1" customHeight="1">
      <c r="B45" s="186" t="s">
        <v>1608</v>
      </c>
      <c r="C45" s="24" t="s">
        <v>1699</v>
      </c>
      <c r="D45" s="19" t="str">
        <f>Janeiro!G59</f>
        <v>ATENDE</v>
      </c>
      <c r="E45" s="16" t="str">
        <f>Fevereiro!G59</f>
        <v>ATENDE</v>
      </c>
      <c r="F45" s="16" t="str">
        <f>Março!G59</f>
        <v>ATENDE</v>
      </c>
      <c r="G45" s="16" t="str">
        <f>Abril!G59</f>
        <v>ATENDE</v>
      </c>
      <c r="H45" s="16" t="str">
        <f>Maio!G59</f>
        <v>ATENDE</v>
      </c>
      <c r="I45" s="16" t="str">
        <f>Junho!G59</f>
        <v>ATENDE</v>
      </c>
      <c r="J45" s="16" t="str">
        <f>Julho!G59</f>
        <v>ATENDE</v>
      </c>
      <c r="K45" s="16" t="str">
        <f>Agosto!G59</f>
        <v>ATENDE</v>
      </c>
      <c r="L45" s="16" t="str">
        <f>Setembro!G59</f>
        <v>ATENDE</v>
      </c>
      <c r="M45" s="16" t="str">
        <f>Outubro!G59</f>
        <v>ATENDE</v>
      </c>
      <c r="N45" s="16" t="str">
        <f>Novembro!G59</f>
        <v>ATENDE</v>
      </c>
      <c r="O45" s="184" t="str">
        <f>Dezembro!G59</f>
        <v>ATENDE</v>
      </c>
    </row>
    <row r="46" spans="2:15" ht="35.1" customHeight="1" thickBot="1">
      <c r="B46" s="187" t="s">
        <v>1613</v>
      </c>
      <c r="C46" s="108" t="s">
        <v>1701</v>
      </c>
      <c r="D46" s="109" t="str">
        <f>Janeiro!G62</f>
        <v>ATENDE</v>
      </c>
      <c r="E46" s="109" t="str">
        <f>Fevereiro!G62</f>
        <v>ATENDE</v>
      </c>
      <c r="F46" s="188" t="str">
        <f>Março!G62</f>
        <v>ATENDE</v>
      </c>
      <c r="G46" s="188" t="str">
        <f>Abril!G62</f>
        <v>ATENDE</v>
      </c>
      <c r="H46" s="188" t="str">
        <f>Maio!G62</f>
        <v>ATENDE</v>
      </c>
      <c r="I46" s="188" t="str">
        <f>Junho!G62</f>
        <v>ATENDE</v>
      </c>
      <c r="J46" s="188" t="str">
        <f>Julho!G62</f>
        <v>ATENDE</v>
      </c>
      <c r="K46" s="188" t="str">
        <f>Agosto!G62</f>
        <v>ATENDE</v>
      </c>
      <c r="L46" s="188" t="str">
        <f>Setembro!G62</f>
        <v>ATENDE</v>
      </c>
      <c r="M46" s="188" t="str">
        <f>Outubro!G62</f>
        <v>ATENDE</v>
      </c>
      <c r="N46" s="188" t="str">
        <f>Novembro!G62</f>
        <v>ATENDE</v>
      </c>
      <c r="O46" s="189" t="str">
        <f>Dezembro!G62</f>
        <v>ATENDE</v>
      </c>
    </row>
  </sheetData>
  <mergeCells count="5">
    <mergeCell ref="B42:B43"/>
    <mergeCell ref="B22:O22"/>
    <mergeCell ref="B28:B31"/>
    <mergeCell ref="B32:B33"/>
    <mergeCell ref="B37:B38"/>
  </mergeCells>
  <conditionalFormatting sqref="D26:D46 E25:E46">
    <cfRule type="containsText" dxfId="8" priority="4" operator="containsText" text="NÃO ATENDE">
      <formula>NOT(ISERROR(SEARCH("NÃO ATENDE",D25)))</formula>
    </cfRule>
    <cfRule type="containsText" dxfId="7" priority="5" operator="containsText" text="ATENDE PARCIAL">
      <formula>NOT(ISERROR(SEARCH("ATENDE PARCIAL",D25)))</formula>
    </cfRule>
    <cfRule type="containsText" dxfId="6" priority="6" operator="containsText" text="ATENDE">
      <formula>NOT(ISERROR(SEARCH("ATENDE",D25)))</formula>
    </cfRule>
  </conditionalFormatting>
  <conditionalFormatting sqref="D24:O24 F25:O46">
    <cfRule type="containsText" dxfId="5" priority="25" operator="containsText" text="NÃO ATENDE">
      <formula>NOT(ISERROR(SEARCH("NÃO ATENDE",D24)))</formula>
    </cfRule>
    <cfRule type="containsText" dxfId="4" priority="26" operator="containsText" text="ATENDE PARCIAL">
      <formula>NOT(ISERROR(SEARCH("ATENDE PARCIAL",D24)))</formula>
    </cfRule>
    <cfRule type="containsText" dxfId="3" priority="27" operator="containsText" text="ATENDE">
      <formula>NOT(ISERROR(SEARCH("ATENDE",D24)))</formula>
    </cfRule>
  </conditionalFormatting>
  <conditionalFormatting sqref="D25">
    <cfRule type="containsText" dxfId="2" priority="22" operator="containsText" text="NÃO ATENDE">
      <formula>NOT(ISERROR(SEARCH("NÃO ATENDE",D25)))</formula>
    </cfRule>
    <cfRule type="containsText" dxfId="1" priority="23" operator="containsText" text="ATENDE PARCIAL">
      <formula>NOT(ISERROR(SEARCH("ATENDE PARCIAL",D25)))</formula>
    </cfRule>
    <cfRule type="containsText" dxfId="0" priority="24" operator="containsText" text="ATENDE">
      <formula>NOT(ISERROR(SEARCH("ATENDE",D25)))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E00-000000000000}">
          <x14:formula1>
            <xm:f>'VALIDAÇÃO DE DADOS'!$G$1:$G$3</xm:f>
          </x14:formula1>
          <xm:sqref>D24:D44 E24:E45 F24:O46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showGridLines="0" topLeftCell="C1" zoomScaleNormal="100" workbookViewId="0">
      <selection activeCell="F23" sqref="F23"/>
    </sheetView>
  </sheetViews>
  <sheetFormatPr defaultColWidth="9.140625" defaultRowHeight="9.9499999999999993"/>
  <cols>
    <col min="1" max="1" width="10.85546875" style="135" customWidth="1"/>
    <col min="2" max="2" width="7.85546875" style="121" customWidth="1"/>
    <col min="3" max="3" width="15.5703125" style="121" customWidth="1"/>
    <col min="4" max="4" width="9.140625" style="173"/>
    <col min="5" max="5" width="22.7109375" style="121" customWidth="1"/>
    <col min="6" max="6" width="66.5703125" style="121" customWidth="1"/>
    <col min="7" max="7" width="26.7109375" style="175" customWidth="1"/>
    <col min="8" max="8" width="69" style="121" customWidth="1"/>
    <col min="9" max="9" width="27.140625" style="121" hidden="1" customWidth="1"/>
    <col min="10" max="10" width="0" style="121" hidden="1" customWidth="1"/>
    <col min="11" max="16384" width="9.140625" style="121"/>
  </cols>
  <sheetData>
    <row r="1" spans="1:10" ht="18.75" customHeight="1">
      <c r="A1" s="211" t="s">
        <v>1517</v>
      </c>
      <c r="B1" s="212"/>
      <c r="C1" s="212"/>
      <c r="D1" s="212"/>
      <c r="E1" s="212"/>
      <c r="F1" s="212"/>
      <c r="G1" s="212"/>
      <c r="H1" s="213"/>
      <c r="I1" s="124"/>
      <c r="J1" s="209"/>
    </row>
    <row r="2" spans="1:10" ht="18" customHeight="1" thickBot="1">
      <c r="A2" s="214"/>
      <c r="B2" s="215"/>
      <c r="C2" s="215"/>
      <c r="D2" s="215"/>
      <c r="E2" s="215"/>
      <c r="F2" s="215"/>
      <c r="G2" s="215"/>
      <c r="H2" s="216"/>
      <c r="I2" s="124"/>
      <c r="J2" s="210"/>
    </row>
    <row r="3" spans="1:10" ht="20.45" thickBot="1">
      <c r="A3" s="152" t="s">
        <v>1518</v>
      </c>
      <c r="B3" s="153" t="s">
        <v>1519</v>
      </c>
      <c r="C3" s="153" t="s">
        <v>1520</v>
      </c>
      <c r="D3" s="168" t="s">
        <v>1521</v>
      </c>
      <c r="E3" s="153" t="s">
        <v>1522</v>
      </c>
      <c r="F3" s="153" t="s">
        <v>1523</v>
      </c>
      <c r="G3" s="153" t="s">
        <v>1524</v>
      </c>
      <c r="H3" s="153" t="s">
        <v>1525</v>
      </c>
      <c r="I3" s="122"/>
      <c r="J3" s="123"/>
    </row>
    <row r="4" spans="1:10" ht="63.75" customHeight="1" thickTop="1" thickBot="1">
      <c r="A4" s="221" t="s">
        <v>1526</v>
      </c>
      <c r="B4" s="130">
        <v>0.03</v>
      </c>
      <c r="C4" s="131" t="s">
        <v>1527</v>
      </c>
      <c r="D4" s="151">
        <v>0.03</v>
      </c>
      <c r="E4" s="131" t="s">
        <v>1527</v>
      </c>
      <c r="F4" s="132" t="s">
        <v>1528</v>
      </c>
      <c r="G4" s="131" t="s">
        <v>1529</v>
      </c>
      <c r="H4" s="133" t="s">
        <v>1530</v>
      </c>
    </row>
    <row r="5" spans="1:10" ht="50.45" thickBot="1">
      <c r="A5" s="222"/>
      <c r="B5" s="154">
        <v>0.02</v>
      </c>
      <c r="C5" s="155" t="s">
        <v>1531</v>
      </c>
      <c r="D5" s="164">
        <v>0.02</v>
      </c>
      <c r="E5" s="155" t="s">
        <v>1531</v>
      </c>
      <c r="F5" s="137" t="s">
        <v>1532</v>
      </c>
      <c r="G5" s="155" t="s">
        <v>1533</v>
      </c>
      <c r="H5" s="156" t="s">
        <v>1534</v>
      </c>
    </row>
    <row r="6" spans="1:10" ht="60.6" thickBot="1">
      <c r="A6" s="222"/>
      <c r="B6" s="142">
        <v>0.02</v>
      </c>
      <c r="C6" s="143" t="s">
        <v>1535</v>
      </c>
      <c r="D6" s="150">
        <v>0.02</v>
      </c>
      <c r="E6" s="143" t="s">
        <v>1536</v>
      </c>
      <c r="F6" s="144" t="s">
        <v>1537</v>
      </c>
      <c r="G6" s="143" t="s">
        <v>1533</v>
      </c>
      <c r="H6" s="145" t="s">
        <v>1530</v>
      </c>
    </row>
    <row r="7" spans="1:10" ht="63" customHeight="1" thickBot="1">
      <c r="A7" s="222"/>
      <c r="B7" s="157">
        <v>0.01</v>
      </c>
      <c r="C7" s="158" t="s">
        <v>1538</v>
      </c>
      <c r="D7" s="169">
        <v>0.01</v>
      </c>
      <c r="E7" s="158" t="s">
        <v>1538</v>
      </c>
      <c r="F7" s="159" t="s">
        <v>1539</v>
      </c>
      <c r="G7" s="158" t="s">
        <v>1540</v>
      </c>
      <c r="H7" s="160" t="s">
        <v>1541</v>
      </c>
    </row>
    <row r="8" spans="1:10" ht="27" customHeight="1" thickBot="1">
      <c r="A8" s="222"/>
      <c r="B8" s="217">
        <v>0.2</v>
      </c>
      <c r="C8" s="219" t="s">
        <v>1542</v>
      </c>
      <c r="D8" s="150">
        <v>0.01</v>
      </c>
      <c r="E8" s="143" t="s">
        <v>1543</v>
      </c>
      <c r="F8" s="144" t="s">
        <v>1544</v>
      </c>
      <c r="G8" s="143" t="s">
        <v>1545</v>
      </c>
      <c r="H8" s="145" t="s">
        <v>1546</v>
      </c>
    </row>
    <row r="9" spans="1:10" ht="27.75" customHeight="1" thickBot="1">
      <c r="A9" s="222"/>
      <c r="B9" s="230"/>
      <c r="C9" s="231"/>
      <c r="D9" s="150">
        <v>0.01</v>
      </c>
      <c r="E9" s="143" t="s">
        <v>1547</v>
      </c>
      <c r="F9" s="144" t="s">
        <v>1548</v>
      </c>
      <c r="G9" s="143" t="s">
        <v>1545</v>
      </c>
      <c r="H9" s="145" t="s">
        <v>1549</v>
      </c>
    </row>
    <row r="10" spans="1:10" ht="28.5" customHeight="1" thickBot="1">
      <c r="A10" s="222"/>
      <c r="B10" s="230"/>
      <c r="C10" s="231"/>
      <c r="D10" s="150">
        <v>0.16</v>
      </c>
      <c r="E10" s="143" t="s">
        <v>1550</v>
      </c>
      <c r="F10" s="144" t="s">
        <v>1551</v>
      </c>
      <c r="G10" s="143" t="s">
        <v>1545</v>
      </c>
      <c r="H10" s="145" t="s">
        <v>1552</v>
      </c>
    </row>
    <row r="11" spans="1:10" ht="30.6" thickBot="1">
      <c r="A11" s="222"/>
      <c r="B11" s="218"/>
      <c r="C11" s="220"/>
      <c r="D11" s="150">
        <v>0.02</v>
      </c>
      <c r="E11" s="143" t="s">
        <v>1553</v>
      </c>
      <c r="F11" s="144" t="s">
        <v>1554</v>
      </c>
      <c r="G11" s="143" t="s">
        <v>1545</v>
      </c>
      <c r="H11" s="145" t="s">
        <v>1555</v>
      </c>
    </row>
    <row r="12" spans="1:10" ht="20.100000000000001" customHeight="1" thickBot="1">
      <c r="A12" s="222"/>
      <c r="B12" s="226">
        <v>0.05</v>
      </c>
      <c r="C12" s="233" t="s">
        <v>1556</v>
      </c>
      <c r="D12" s="170">
        <v>0.02</v>
      </c>
      <c r="E12" s="126" t="s">
        <v>1557</v>
      </c>
      <c r="F12" s="127" t="s">
        <v>1558</v>
      </c>
      <c r="G12" s="126" t="s">
        <v>1540</v>
      </c>
      <c r="H12" s="128" t="s">
        <v>1559</v>
      </c>
    </row>
    <row r="13" spans="1:10" ht="20.100000000000001" customHeight="1" thickTop="1" thickBot="1">
      <c r="A13" s="222"/>
      <c r="B13" s="232"/>
      <c r="C13" s="234"/>
      <c r="D13" s="171">
        <v>0.03</v>
      </c>
      <c r="E13" s="161" t="s">
        <v>1560</v>
      </c>
      <c r="F13" s="162" t="s">
        <v>1561</v>
      </c>
      <c r="G13" s="161" t="s">
        <v>1540</v>
      </c>
      <c r="H13" s="163" t="s">
        <v>1562</v>
      </c>
    </row>
    <row r="14" spans="1:10" ht="77.25" customHeight="1" thickTop="1" thickBot="1">
      <c r="A14" s="222"/>
      <c r="B14" s="130">
        <v>0.02</v>
      </c>
      <c r="C14" s="131" t="s">
        <v>1563</v>
      </c>
      <c r="D14" s="150">
        <v>0.02</v>
      </c>
      <c r="E14" s="143" t="s">
        <v>1564</v>
      </c>
      <c r="F14" s="144" t="s">
        <v>1565</v>
      </c>
      <c r="G14" s="143" t="s">
        <v>1566</v>
      </c>
      <c r="H14" s="145" t="s">
        <v>1567</v>
      </c>
    </row>
    <row r="15" spans="1:10" ht="60.6" thickBot="1">
      <c r="A15" s="222"/>
      <c r="B15" s="157">
        <v>0.03</v>
      </c>
      <c r="C15" s="158" t="s">
        <v>1568</v>
      </c>
      <c r="D15" s="164">
        <v>0.03</v>
      </c>
      <c r="E15" s="155" t="s">
        <v>1569</v>
      </c>
      <c r="F15" s="137" t="s">
        <v>1570</v>
      </c>
      <c r="G15" s="155" t="s">
        <v>1533</v>
      </c>
      <c r="H15" s="156" t="s">
        <v>1571</v>
      </c>
    </row>
    <row r="16" spans="1:10" ht="50.45" thickBot="1">
      <c r="A16" s="222"/>
      <c r="B16" s="142">
        <v>0.02</v>
      </c>
      <c r="C16" s="143" t="s">
        <v>1572</v>
      </c>
      <c r="D16" s="150">
        <v>0.02</v>
      </c>
      <c r="E16" s="143" t="s">
        <v>1573</v>
      </c>
      <c r="F16" s="144" t="s">
        <v>1574</v>
      </c>
      <c r="G16" s="143" t="s">
        <v>1540</v>
      </c>
      <c r="H16" s="145" t="s">
        <v>1575</v>
      </c>
    </row>
    <row r="17" spans="1:8" ht="40.5" thickBot="1">
      <c r="A17" s="222"/>
      <c r="B17" s="226">
        <v>0.1</v>
      </c>
      <c r="C17" s="228" t="s">
        <v>1576</v>
      </c>
      <c r="D17" s="164">
        <v>0.05</v>
      </c>
      <c r="E17" s="155" t="s">
        <v>1577</v>
      </c>
      <c r="F17" s="137" t="s">
        <v>1578</v>
      </c>
      <c r="G17" s="155" t="s">
        <v>1579</v>
      </c>
      <c r="H17" s="156" t="s">
        <v>1571</v>
      </c>
    </row>
    <row r="18" spans="1:8" ht="40.5" customHeight="1" thickTop="1" thickBot="1">
      <c r="A18" s="223"/>
      <c r="B18" s="227"/>
      <c r="C18" s="229"/>
      <c r="D18" s="165">
        <v>0.05</v>
      </c>
      <c r="E18" s="161" t="s">
        <v>1580</v>
      </c>
      <c r="F18" s="162" t="s">
        <v>1581</v>
      </c>
      <c r="G18" s="161" t="s">
        <v>1579</v>
      </c>
      <c r="H18" s="163" t="s">
        <v>1582</v>
      </c>
    </row>
    <row r="19" spans="1:8" ht="56.25" customHeight="1" thickBot="1">
      <c r="A19" s="224" t="s">
        <v>1583</v>
      </c>
      <c r="B19" s="146">
        <v>0.03</v>
      </c>
      <c r="C19" s="147" t="s">
        <v>1584</v>
      </c>
      <c r="D19" s="172">
        <v>0.03</v>
      </c>
      <c r="E19" s="147" t="s">
        <v>1585</v>
      </c>
      <c r="F19" s="148" t="s">
        <v>1586</v>
      </c>
      <c r="G19" s="147" t="s">
        <v>1533</v>
      </c>
      <c r="H19" s="149" t="s">
        <v>1530</v>
      </c>
    </row>
    <row r="20" spans="1:8" ht="42.75" customHeight="1" thickTop="1" thickBot="1">
      <c r="A20" s="225"/>
      <c r="B20" s="197">
        <v>0.15</v>
      </c>
      <c r="C20" s="198" t="s">
        <v>1587</v>
      </c>
      <c r="D20" s="165">
        <v>0.15</v>
      </c>
      <c r="E20" s="161" t="s">
        <v>1588</v>
      </c>
      <c r="F20" s="162" t="s">
        <v>1589</v>
      </c>
      <c r="G20" s="161" t="s">
        <v>1590</v>
      </c>
      <c r="H20" s="163" t="s">
        <v>1591</v>
      </c>
    </row>
    <row r="21" spans="1:8" ht="37.5" customHeight="1" thickBot="1">
      <c r="A21" s="222" t="s">
        <v>1592</v>
      </c>
      <c r="B21" s="217">
        <v>0.1</v>
      </c>
      <c r="C21" s="219" t="s">
        <v>1593</v>
      </c>
      <c r="D21" s="150">
        <v>0.05</v>
      </c>
      <c r="E21" s="143" t="s">
        <v>1594</v>
      </c>
      <c r="F21" s="144" t="s">
        <v>1595</v>
      </c>
      <c r="G21" s="143" t="s">
        <v>1596</v>
      </c>
      <c r="H21" s="145" t="s">
        <v>1597</v>
      </c>
    </row>
    <row r="22" spans="1:8" ht="53.25" customHeight="1" thickBot="1">
      <c r="A22" s="222"/>
      <c r="B22" s="218"/>
      <c r="C22" s="220"/>
      <c r="D22" s="150">
        <v>0.05</v>
      </c>
      <c r="E22" s="143" t="s">
        <v>1598</v>
      </c>
      <c r="F22" s="144" t="s">
        <v>1599</v>
      </c>
      <c r="G22" s="143" t="s">
        <v>1596</v>
      </c>
      <c r="H22" s="145" t="s">
        <v>1555</v>
      </c>
    </row>
    <row r="23" spans="1:8" ht="53.25" customHeight="1" thickBot="1">
      <c r="A23" s="222"/>
      <c r="B23" s="166">
        <v>0.03</v>
      </c>
      <c r="C23" s="167" t="s">
        <v>1600</v>
      </c>
      <c r="D23" s="164">
        <v>0.03</v>
      </c>
      <c r="E23" s="155" t="s">
        <v>1601</v>
      </c>
      <c r="F23" s="137" t="s">
        <v>1602</v>
      </c>
      <c r="G23" s="155" t="s">
        <v>1533</v>
      </c>
      <c r="H23" s="156" t="s">
        <v>1603</v>
      </c>
    </row>
    <row r="24" spans="1:8" ht="42.75" customHeight="1" thickBot="1">
      <c r="A24" s="223"/>
      <c r="B24" s="142">
        <v>0.03</v>
      </c>
      <c r="C24" s="143" t="s">
        <v>1604</v>
      </c>
      <c r="D24" s="150">
        <v>0.03</v>
      </c>
      <c r="E24" s="143" t="s">
        <v>1605</v>
      </c>
      <c r="F24" s="144" t="s">
        <v>1606</v>
      </c>
      <c r="G24" s="143" t="s">
        <v>1590</v>
      </c>
      <c r="H24" s="145" t="s">
        <v>1607</v>
      </c>
    </row>
    <row r="25" spans="1:8" ht="46.5" customHeight="1" thickBot="1">
      <c r="A25" s="196" t="s">
        <v>162</v>
      </c>
      <c r="B25" s="125">
        <v>0.16</v>
      </c>
      <c r="C25" s="126" t="s">
        <v>1608</v>
      </c>
      <c r="D25" s="170">
        <v>0.16</v>
      </c>
      <c r="E25" s="126" t="s">
        <v>1608</v>
      </c>
      <c r="F25" s="127" t="s">
        <v>1609</v>
      </c>
      <c r="G25" s="126" t="s">
        <v>1610</v>
      </c>
      <c r="H25" s="128" t="s">
        <v>1611</v>
      </c>
    </row>
    <row r="26" spans="1:8" ht="21" thickTop="1" thickBot="1">
      <c r="A26" s="134" t="s">
        <v>1612</v>
      </c>
      <c r="B26" s="125">
        <v>1</v>
      </c>
      <c r="C26" s="126" t="s">
        <v>1613</v>
      </c>
      <c r="D26" s="170">
        <v>1</v>
      </c>
      <c r="E26" s="129" t="s">
        <v>1613</v>
      </c>
      <c r="F26" s="127" t="s">
        <v>1614</v>
      </c>
      <c r="G26" s="126" t="s">
        <v>1545</v>
      </c>
      <c r="H26" s="128" t="s">
        <v>1615</v>
      </c>
    </row>
    <row r="27" spans="1:8" ht="10.5" thickTop="1"/>
  </sheetData>
  <autoFilter ref="A3:J26" xr:uid="{00000000-0009-0000-0000-000001000000}"/>
  <mergeCells count="13">
    <mergeCell ref="J1:J2"/>
    <mergeCell ref="A1:H2"/>
    <mergeCell ref="B21:B22"/>
    <mergeCell ref="C21:C22"/>
    <mergeCell ref="A4:A18"/>
    <mergeCell ref="A19:A20"/>
    <mergeCell ref="A21:A24"/>
    <mergeCell ref="B17:B18"/>
    <mergeCell ref="C17:C18"/>
    <mergeCell ref="B8:B11"/>
    <mergeCell ref="C8:C11"/>
    <mergeCell ref="B12:B13"/>
    <mergeCell ref="C12:C13"/>
  </mergeCells>
  <pageMargins left="0.51181102362204722" right="0.51181102362204722" top="0.78740157480314965" bottom="0.78740157480314965" header="0.31496062992125984" footer="0.31496062992125984"/>
  <pageSetup paperSize="9" scale="45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64"/>
  <sheetViews>
    <sheetView showGridLines="0" tabSelected="1" zoomScaleNormal="100" workbookViewId="0">
      <selection activeCell="F3" sqref="F3:K10"/>
    </sheetView>
  </sheetViews>
  <sheetFormatPr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44777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DADOS'!A1:E2063,5,0)</f>
        <v>DIRETORIA PRESIDÊNCIA</v>
      </c>
      <c r="C20" s="299"/>
      <c r="D20" s="300"/>
      <c r="E20" s="77" t="str">
        <f>VLOOKUP(B18,'VALIDAÇÃO DE DADOS'!A1:E2063,4,0)</f>
        <v>SAÚDE E SEGURANÇA</v>
      </c>
      <c r="F20" s="298" t="str">
        <f>VLOOKUP(B18,'VALIDAÇÃO DE DADOS'!A1:E2063,3,0)</f>
        <v>SAÚDE E SEGURANÇA</v>
      </c>
      <c r="G20" s="299"/>
      <c r="H20" s="299"/>
      <c r="I20" s="300"/>
      <c r="J20" s="58" t="s">
        <v>18</v>
      </c>
      <c r="K20" s="311">
        <v>44562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>
        <f>I32+I33+I34+I35+I36+I37+I38+I39+I40+I41+I42+I43++I44+I45+I46</f>
        <v>0.50000000000000011</v>
      </c>
      <c r="N24" s="176">
        <f>M24/$K$28</f>
        <v>0.62500000000000011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42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C47:F47"/>
    <mergeCell ref="D36:D39"/>
    <mergeCell ref="C40:C41"/>
    <mergeCell ref="D40:D41"/>
    <mergeCell ref="C45:C46"/>
    <mergeCell ref="D45:D46"/>
    <mergeCell ref="D8:E8"/>
    <mergeCell ref="D9:E9"/>
    <mergeCell ref="D10:E10"/>
    <mergeCell ref="B13:N14"/>
    <mergeCell ref="B15:N16"/>
    <mergeCell ref="F3:K10"/>
    <mergeCell ref="D3:E3"/>
    <mergeCell ref="D4:E4"/>
    <mergeCell ref="D5:E5"/>
    <mergeCell ref="D6:E6"/>
    <mergeCell ref="D7:E7"/>
    <mergeCell ref="K17:N17"/>
    <mergeCell ref="B20:D20"/>
    <mergeCell ref="F20:I20"/>
    <mergeCell ref="B18:D18"/>
    <mergeCell ref="F18:I18"/>
    <mergeCell ref="K18:N18"/>
    <mergeCell ref="B19:D19"/>
    <mergeCell ref="F19:I19"/>
    <mergeCell ref="B17:D17"/>
    <mergeCell ref="F17:I17"/>
    <mergeCell ref="K19:L19"/>
    <mergeCell ref="K20:L20"/>
    <mergeCell ref="J22:N22"/>
    <mergeCell ref="K31:N31"/>
    <mergeCell ref="K32:N32"/>
    <mergeCell ref="K33:N33"/>
    <mergeCell ref="D54:D55"/>
    <mergeCell ref="K49:N49"/>
    <mergeCell ref="K50:N50"/>
    <mergeCell ref="K46:N46"/>
    <mergeCell ref="K47:N47"/>
    <mergeCell ref="K43:N43"/>
    <mergeCell ref="K44:N44"/>
    <mergeCell ref="K45:N45"/>
    <mergeCell ref="H29:I29"/>
    <mergeCell ref="B28:D28"/>
    <mergeCell ref="B32:B47"/>
    <mergeCell ref="C36:C39"/>
    <mergeCell ref="B49:B51"/>
    <mergeCell ref="C51:F51"/>
    <mergeCell ref="B21:L21"/>
    <mergeCell ref="B29:D29"/>
    <mergeCell ref="K34:N34"/>
    <mergeCell ref="K35:N35"/>
    <mergeCell ref="K36:N36"/>
    <mergeCell ref="K37:N37"/>
    <mergeCell ref="K38:N38"/>
    <mergeCell ref="K39:N39"/>
    <mergeCell ref="K40:N40"/>
    <mergeCell ref="K41:N41"/>
    <mergeCell ref="K29:N29"/>
    <mergeCell ref="F29:G29"/>
    <mergeCell ref="K42:N42"/>
    <mergeCell ref="K51:N51"/>
    <mergeCell ref="B53:B57"/>
    <mergeCell ref="B62:B63"/>
    <mergeCell ref="K62:N62"/>
    <mergeCell ref="C63:F63"/>
    <mergeCell ref="K63:N63"/>
    <mergeCell ref="B59:B60"/>
    <mergeCell ref="K59:N59"/>
    <mergeCell ref="C60:F60"/>
    <mergeCell ref="K60:N60"/>
    <mergeCell ref="K54:N54"/>
    <mergeCell ref="K56:N56"/>
    <mergeCell ref="C57:F57"/>
    <mergeCell ref="K57:N57"/>
    <mergeCell ref="C54:C55"/>
  </mergeCells>
  <phoneticPr fontId="5" type="noConversion"/>
  <conditionalFormatting sqref="G32:G34 G36:G46 G53">
    <cfRule type="containsText" dxfId="644" priority="102" operator="containsText" text="NÃO ATENDE">
      <formula>NOT(ISERROR(SEARCH("NÃO ATENDE",G32)))</formula>
    </cfRule>
    <cfRule type="containsText" dxfId="643" priority="103" operator="containsText" text="ATENDE PARCIAL">
      <formula>NOT(ISERROR(SEARCH("ATENDE PARCIAL",G32)))</formula>
    </cfRule>
    <cfRule type="containsText" dxfId="642" priority="104" operator="containsText" text="ATENDE">
      <formula>NOT(ISERROR(SEARCH("ATENDE",G32)))</formula>
    </cfRule>
  </conditionalFormatting>
  <conditionalFormatting sqref="G47">
    <cfRule type="containsText" dxfId="641" priority="99" operator="containsText" text="NÃO ATENDE">
      <formula>NOT(ISERROR(SEARCH("NÃO ATENDE",G47)))</formula>
    </cfRule>
    <cfRule type="containsText" dxfId="640" priority="100" operator="containsText" text="ATENDE PARCIAL">
      <formula>NOT(ISERROR(SEARCH("ATENDE PARCIAL",G47)))</formula>
    </cfRule>
    <cfRule type="containsText" dxfId="639" priority="101" operator="containsText" text="ATENDE">
      <formula>NOT(ISERROR(SEARCH("ATENDE",G47)))</formula>
    </cfRule>
  </conditionalFormatting>
  <conditionalFormatting sqref="G35">
    <cfRule type="containsText" dxfId="638" priority="96" operator="containsText" text="NÃO ATENDE">
      <formula>NOT(ISERROR(SEARCH("NÃO ATENDE",G35)))</formula>
    </cfRule>
    <cfRule type="containsText" dxfId="637" priority="97" operator="containsText" text="ATENDE PARCIAL">
      <formula>NOT(ISERROR(SEARCH("ATENDE PARCIAL",G35)))</formula>
    </cfRule>
    <cfRule type="containsText" dxfId="636" priority="98" operator="containsText" text="ATENDE">
      <formula>NOT(ISERROR(SEARCH("ATENDE",G35)))</formula>
    </cfRule>
  </conditionalFormatting>
  <conditionalFormatting sqref="G24:H28">
    <cfRule type="containsText" dxfId="635" priority="90" operator="containsText" text="NÃO ATENDE">
      <formula>NOT(ISERROR(SEARCH("NÃO ATENDE",G24)))</formula>
    </cfRule>
    <cfRule type="containsText" dxfId="634" priority="91" operator="containsText" text="ATENDE PARCIAL">
      <formula>NOT(ISERROR(SEARCH("ATENDE PARCIAL",G24)))</formula>
    </cfRule>
    <cfRule type="containsText" dxfId="633" priority="92" operator="containsText" text="ATENDE">
      <formula>NOT(ISERROR(SEARCH("ATENDE",G24)))</formula>
    </cfRule>
  </conditionalFormatting>
  <conditionalFormatting sqref="G57">
    <cfRule type="containsText" dxfId="632" priority="69" operator="containsText" text="NÃO ATENDE">
      <formula>NOT(ISERROR(SEARCH("NÃO ATENDE",G57)))</formula>
    </cfRule>
    <cfRule type="containsText" dxfId="631" priority="70" operator="containsText" text="ATENDE PARCIAL">
      <formula>NOT(ISERROR(SEARCH("ATENDE PARCIAL",G57)))</formula>
    </cfRule>
    <cfRule type="containsText" dxfId="630" priority="71" operator="containsText" text="ATENDE">
      <formula>NOT(ISERROR(SEARCH("ATENDE",G57)))</formula>
    </cfRule>
  </conditionalFormatting>
  <conditionalFormatting sqref="G60">
    <cfRule type="containsText" dxfId="629" priority="60" operator="containsText" text="NÃO ATENDE">
      <formula>NOT(ISERROR(SEARCH("NÃO ATENDE",G60)))</formula>
    </cfRule>
    <cfRule type="containsText" dxfId="628" priority="61" operator="containsText" text="ATENDE PARCIAL">
      <formula>NOT(ISERROR(SEARCH("ATENDE PARCIAL",G60)))</formula>
    </cfRule>
    <cfRule type="containsText" dxfId="627" priority="62" operator="containsText" text="ATENDE">
      <formula>NOT(ISERROR(SEARCH("ATENDE",G60)))</formula>
    </cfRule>
  </conditionalFormatting>
  <conditionalFormatting sqref="G51">
    <cfRule type="containsText" dxfId="626" priority="78" operator="containsText" text="NÃO ATENDE">
      <formula>NOT(ISERROR(SEARCH("NÃO ATENDE",G51)))</formula>
    </cfRule>
    <cfRule type="containsText" dxfId="625" priority="79" operator="containsText" text="ATENDE PARCIAL">
      <formula>NOT(ISERROR(SEARCH("ATENDE PARCIAL",G51)))</formula>
    </cfRule>
    <cfRule type="containsText" dxfId="624" priority="80" operator="containsText" text="ATENDE">
      <formula>NOT(ISERROR(SEARCH("ATENDE",G51)))</formula>
    </cfRule>
  </conditionalFormatting>
  <conditionalFormatting sqref="G63">
    <cfRule type="containsText" dxfId="623" priority="51" operator="containsText" text="NÃO ATENDE">
      <formula>NOT(ISERROR(SEARCH("NÃO ATENDE",G63)))</formula>
    </cfRule>
    <cfRule type="containsText" dxfId="622" priority="52" operator="containsText" text="ATENDE PARCIAL">
      <formula>NOT(ISERROR(SEARCH("ATENDE PARCIAL",G63)))</formula>
    </cfRule>
    <cfRule type="containsText" dxfId="621" priority="53" operator="containsText" text="ATENDE">
      <formula>NOT(ISERROR(SEARCH("ATENDE",G63)))</formula>
    </cfRule>
  </conditionalFormatting>
  <conditionalFormatting sqref="G62">
    <cfRule type="containsText" dxfId="620" priority="9" operator="containsText" text="NÃO ATENDE">
      <formula>NOT(ISERROR(SEARCH("NÃO ATENDE",G62)))</formula>
    </cfRule>
    <cfRule type="containsText" dxfId="619" priority="10" operator="containsText" text="ATENDE PARCIAL">
      <formula>NOT(ISERROR(SEARCH("ATENDE PARCIAL",G62)))</formula>
    </cfRule>
    <cfRule type="containsText" dxfId="618" priority="11" operator="containsText" text="ATENDE">
      <formula>NOT(ISERROR(SEARCH("ATENDE",G62)))</formula>
    </cfRule>
  </conditionalFormatting>
  <conditionalFormatting sqref="G49">
    <cfRule type="containsText" dxfId="617" priority="33" operator="containsText" text="NÃO ATENDE">
      <formula>NOT(ISERROR(SEARCH("NÃO ATENDE",G49)))</formula>
    </cfRule>
    <cfRule type="containsText" dxfId="616" priority="34" operator="containsText" text="ATENDE PARCIAL">
      <formula>NOT(ISERROR(SEARCH("ATENDE PARCIAL",G49)))</formula>
    </cfRule>
    <cfRule type="containsText" dxfId="615" priority="35" operator="containsText" text="ATENDE">
      <formula>NOT(ISERROR(SEARCH("ATENDE",G49)))</formula>
    </cfRule>
  </conditionalFormatting>
  <conditionalFormatting sqref="G50">
    <cfRule type="containsText" dxfId="614" priority="30" operator="containsText" text="NÃO ATENDE">
      <formula>NOT(ISERROR(SEARCH("NÃO ATENDE",G50)))</formula>
    </cfRule>
    <cfRule type="containsText" dxfId="613" priority="31" operator="containsText" text="ATENDE PARCIAL">
      <formula>NOT(ISERROR(SEARCH("ATENDE PARCIAL",G50)))</formula>
    </cfRule>
    <cfRule type="containsText" dxfId="612" priority="32" operator="containsText" text="ATENDE">
      <formula>NOT(ISERROR(SEARCH("ATENDE",G50)))</formula>
    </cfRule>
  </conditionalFormatting>
  <conditionalFormatting sqref="G54">
    <cfRule type="containsText" dxfId="611" priority="24" operator="containsText" text="NÃO ATENDE">
      <formula>NOT(ISERROR(SEARCH("NÃO ATENDE",G54)))</formula>
    </cfRule>
    <cfRule type="containsText" dxfId="610" priority="25" operator="containsText" text="ATENDE PARCIAL">
      <formula>NOT(ISERROR(SEARCH("ATENDE PARCIAL",G54)))</formula>
    </cfRule>
    <cfRule type="containsText" dxfId="609" priority="26" operator="containsText" text="ATENDE">
      <formula>NOT(ISERROR(SEARCH("ATENDE",G54)))</formula>
    </cfRule>
  </conditionalFormatting>
  <conditionalFormatting sqref="G55">
    <cfRule type="containsText" dxfId="608" priority="21" operator="containsText" text="NÃO ATENDE">
      <formula>NOT(ISERROR(SEARCH("NÃO ATENDE",G55)))</formula>
    </cfRule>
    <cfRule type="containsText" dxfId="607" priority="22" operator="containsText" text="ATENDE PARCIAL">
      <formula>NOT(ISERROR(SEARCH("ATENDE PARCIAL",G55)))</formula>
    </cfRule>
    <cfRule type="containsText" dxfId="606" priority="23" operator="containsText" text="ATENDE">
      <formula>NOT(ISERROR(SEARCH("ATENDE",G55)))</formula>
    </cfRule>
  </conditionalFormatting>
  <conditionalFormatting sqref="G56">
    <cfRule type="containsText" dxfId="605" priority="18" operator="containsText" text="NÃO ATENDE">
      <formula>NOT(ISERROR(SEARCH("NÃO ATENDE",G56)))</formula>
    </cfRule>
    <cfRule type="containsText" dxfId="604" priority="19" operator="containsText" text="ATENDE PARCIAL">
      <formula>NOT(ISERROR(SEARCH("ATENDE PARCIAL",G56)))</formula>
    </cfRule>
    <cfRule type="containsText" dxfId="603" priority="20" operator="containsText" text="ATENDE">
      <formula>NOT(ISERROR(SEARCH("ATENDE",G56)))</formula>
    </cfRule>
  </conditionalFormatting>
  <conditionalFormatting sqref="G59">
    <cfRule type="containsText" dxfId="602" priority="15" operator="containsText" text="NÃO ATENDE">
      <formula>NOT(ISERROR(SEARCH("NÃO ATENDE",G59)))</formula>
    </cfRule>
    <cfRule type="containsText" dxfId="601" priority="16" operator="containsText" text="ATENDE PARCIAL">
      <formula>NOT(ISERROR(SEARCH("ATENDE PARCIAL",G59)))</formula>
    </cfRule>
    <cfRule type="containsText" dxfId="600" priority="17" operator="containsText" text="ATENDE">
      <formula>NOT(ISERROR(SEARCH("ATENDE",G59)))</formula>
    </cfRule>
  </conditionalFormatting>
  <conditionalFormatting sqref="T23:T24">
    <cfRule type="containsText" dxfId="599" priority="6" operator="containsText" text="NÃO ATENDE">
      <formula>NOT(ISERROR(SEARCH("NÃO ATENDE",T23)))</formula>
    </cfRule>
    <cfRule type="containsText" dxfId="598" priority="7" operator="containsText" text="ATENDE PARCIAL">
      <formula>NOT(ISERROR(SEARCH("ATENDE PARCIAL",T23)))</formula>
    </cfRule>
    <cfRule type="containsText" dxfId="597" priority="8" operator="containsText" text="ATENDE">
      <formula>NOT(ISERROR(SEARCH("ATENDE",T23)))</formula>
    </cfRule>
  </conditionalFormatting>
  <conditionalFormatting sqref="I24:I28">
    <cfRule type="containsText" dxfId="596" priority="3" operator="containsText" text="NÃO ATENDE">
      <formula>NOT(ISERROR(SEARCH("NÃO ATENDE",I24)))</formula>
    </cfRule>
    <cfRule type="containsText" dxfId="595" priority="4" operator="containsText" text="ATENDE PARCIAL">
      <formula>NOT(ISERROR(SEARCH("ATENDE PARCIAL",I24)))</formula>
    </cfRule>
    <cfRule type="containsText" dxfId="594" priority="5" operator="containsText" text="ATENDE">
      <formula>NOT(ISERROR(SEARCH("ATENDE",I24)))</formula>
    </cfRule>
  </conditionalFormatting>
  <conditionalFormatting sqref="H29:I29">
    <cfRule type="cellIs" dxfId="593" priority="1" operator="lessThan">
      <formula>0.85</formula>
    </cfRule>
    <cfRule type="cellIs" dxfId="592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H33:I33 H39 M24 I43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'VALIDAÇÃO DE DADOS'!$I$1:$I$2</xm:f>
          </x14:formula1>
          <xm:sqref>G36:G38 G40:G41 G33 G62 G53</xm:sqref>
        </x14:dataValidation>
        <x14:dataValidation type="list" allowBlank="1" showInputMessage="1" showErrorMessage="1" xr:uid="{00000000-0002-0000-0200-000001000000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E16AE72B-2D80-4528-A8F0-199B031B2968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C5396256-65DC-4577-82BE-C793B7185C89}">
          <x14:formula1>
            <xm:f>'VALIDAÇÃO DE DADOS'!$M$1:$M$6</xm:f>
          </x14:formula1>
          <xm:sqref>J20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0491A-AB1A-4431-90F4-23EFBDFABE0A}">
  <dimension ref="B1:T64"/>
  <sheetViews>
    <sheetView showGridLines="0" topLeftCell="A49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18</v>
      </c>
      <c r="K20" s="311">
        <v>44593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39.7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591" priority="51" operator="containsText" text="NÃO ATENDE">
      <formula>NOT(ISERROR(SEARCH("NÃO ATENDE",G32)))</formula>
    </cfRule>
    <cfRule type="containsText" dxfId="590" priority="52" operator="containsText" text="ATENDE PARCIAL">
      <formula>NOT(ISERROR(SEARCH("ATENDE PARCIAL",G32)))</formula>
    </cfRule>
    <cfRule type="containsText" dxfId="589" priority="53" operator="containsText" text="ATENDE">
      <formula>NOT(ISERROR(SEARCH("ATENDE",G32)))</formula>
    </cfRule>
  </conditionalFormatting>
  <conditionalFormatting sqref="G47">
    <cfRule type="containsText" dxfId="588" priority="48" operator="containsText" text="NÃO ATENDE">
      <formula>NOT(ISERROR(SEARCH("NÃO ATENDE",G47)))</formula>
    </cfRule>
    <cfRule type="containsText" dxfId="587" priority="49" operator="containsText" text="ATENDE PARCIAL">
      <formula>NOT(ISERROR(SEARCH("ATENDE PARCIAL",G47)))</formula>
    </cfRule>
    <cfRule type="containsText" dxfId="586" priority="50" operator="containsText" text="ATENDE">
      <formula>NOT(ISERROR(SEARCH("ATENDE",G47)))</formula>
    </cfRule>
  </conditionalFormatting>
  <conditionalFormatting sqref="G35">
    <cfRule type="containsText" dxfId="585" priority="45" operator="containsText" text="NÃO ATENDE">
      <formula>NOT(ISERROR(SEARCH("NÃO ATENDE",G35)))</formula>
    </cfRule>
    <cfRule type="containsText" dxfId="584" priority="46" operator="containsText" text="ATENDE PARCIAL">
      <formula>NOT(ISERROR(SEARCH("ATENDE PARCIAL",G35)))</formula>
    </cfRule>
    <cfRule type="containsText" dxfId="583" priority="47" operator="containsText" text="ATENDE">
      <formula>NOT(ISERROR(SEARCH("ATENDE",G35)))</formula>
    </cfRule>
  </conditionalFormatting>
  <conditionalFormatting sqref="G24:H28">
    <cfRule type="containsText" dxfId="582" priority="42" operator="containsText" text="NÃO ATENDE">
      <formula>NOT(ISERROR(SEARCH("NÃO ATENDE",G24)))</formula>
    </cfRule>
    <cfRule type="containsText" dxfId="581" priority="43" operator="containsText" text="ATENDE PARCIAL">
      <formula>NOT(ISERROR(SEARCH("ATENDE PARCIAL",G24)))</formula>
    </cfRule>
    <cfRule type="containsText" dxfId="580" priority="44" operator="containsText" text="ATENDE">
      <formula>NOT(ISERROR(SEARCH("ATENDE",G24)))</formula>
    </cfRule>
  </conditionalFormatting>
  <conditionalFormatting sqref="G57">
    <cfRule type="containsText" dxfId="579" priority="36" operator="containsText" text="NÃO ATENDE">
      <formula>NOT(ISERROR(SEARCH("NÃO ATENDE",G57)))</formula>
    </cfRule>
    <cfRule type="containsText" dxfId="578" priority="37" operator="containsText" text="ATENDE PARCIAL">
      <formula>NOT(ISERROR(SEARCH("ATENDE PARCIAL",G57)))</formula>
    </cfRule>
    <cfRule type="containsText" dxfId="577" priority="38" operator="containsText" text="ATENDE">
      <formula>NOT(ISERROR(SEARCH("ATENDE",G57)))</formula>
    </cfRule>
  </conditionalFormatting>
  <conditionalFormatting sqref="G60">
    <cfRule type="containsText" dxfId="576" priority="33" operator="containsText" text="NÃO ATENDE">
      <formula>NOT(ISERROR(SEARCH("NÃO ATENDE",G60)))</formula>
    </cfRule>
    <cfRule type="containsText" dxfId="575" priority="34" operator="containsText" text="ATENDE PARCIAL">
      <formula>NOT(ISERROR(SEARCH("ATENDE PARCIAL",G60)))</formula>
    </cfRule>
    <cfRule type="containsText" dxfId="574" priority="35" operator="containsText" text="ATENDE">
      <formula>NOT(ISERROR(SEARCH("ATENDE",G60)))</formula>
    </cfRule>
  </conditionalFormatting>
  <conditionalFormatting sqref="G51">
    <cfRule type="containsText" dxfId="573" priority="39" operator="containsText" text="NÃO ATENDE">
      <formula>NOT(ISERROR(SEARCH("NÃO ATENDE",G51)))</formula>
    </cfRule>
    <cfRule type="containsText" dxfId="572" priority="40" operator="containsText" text="ATENDE PARCIAL">
      <formula>NOT(ISERROR(SEARCH("ATENDE PARCIAL",G51)))</formula>
    </cfRule>
    <cfRule type="containsText" dxfId="571" priority="41" operator="containsText" text="ATENDE">
      <formula>NOT(ISERROR(SEARCH("ATENDE",G51)))</formula>
    </cfRule>
  </conditionalFormatting>
  <conditionalFormatting sqref="G63">
    <cfRule type="containsText" dxfId="570" priority="30" operator="containsText" text="NÃO ATENDE">
      <formula>NOT(ISERROR(SEARCH("NÃO ATENDE",G63)))</formula>
    </cfRule>
    <cfRule type="containsText" dxfId="569" priority="31" operator="containsText" text="ATENDE PARCIAL">
      <formula>NOT(ISERROR(SEARCH("ATENDE PARCIAL",G63)))</formula>
    </cfRule>
    <cfRule type="containsText" dxfId="568" priority="32" operator="containsText" text="ATENDE">
      <formula>NOT(ISERROR(SEARCH("ATENDE",G63)))</formula>
    </cfRule>
  </conditionalFormatting>
  <conditionalFormatting sqref="G62">
    <cfRule type="containsText" dxfId="567" priority="9" operator="containsText" text="NÃO ATENDE">
      <formula>NOT(ISERROR(SEARCH("NÃO ATENDE",G62)))</formula>
    </cfRule>
    <cfRule type="containsText" dxfId="566" priority="10" operator="containsText" text="ATENDE PARCIAL">
      <formula>NOT(ISERROR(SEARCH("ATENDE PARCIAL",G62)))</formula>
    </cfRule>
    <cfRule type="containsText" dxfId="565" priority="11" operator="containsText" text="ATENDE">
      <formula>NOT(ISERROR(SEARCH("ATENDE",G62)))</formula>
    </cfRule>
  </conditionalFormatting>
  <conditionalFormatting sqref="G49">
    <cfRule type="containsText" dxfId="564" priority="27" operator="containsText" text="NÃO ATENDE">
      <formula>NOT(ISERROR(SEARCH("NÃO ATENDE",G49)))</formula>
    </cfRule>
    <cfRule type="containsText" dxfId="563" priority="28" operator="containsText" text="ATENDE PARCIAL">
      <formula>NOT(ISERROR(SEARCH("ATENDE PARCIAL",G49)))</formula>
    </cfRule>
    <cfRule type="containsText" dxfId="562" priority="29" operator="containsText" text="ATENDE">
      <formula>NOT(ISERROR(SEARCH("ATENDE",G49)))</formula>
    </cfRule>
  </conditionalFormatting>
  <conditionalFormatting sqref="G50">
    <cfRule type="containsText" dxfId="561" priority="24" operator="containsText" text="NÃO ATENDE">
      <formula>NOT(ISERROR(SEARCH("NÃO ATENDE",G50)))</formula>
    </cfRule>
    <cfRule type="containsText" dxfId="560" priority="25" operator="containsText" text="ATENDE PARCIAL">
      <formula>NOT(ISERROR(SEARCH("ATENDE PARCIAL",G50)))</formula>
    </cfRule>
    <cfRule type="containsText" dxfId="559" priority="26" operator="containsText" text="ATENDE">
      <formula>NOT(ISERROR(SEARCH("ATENDE",G50)))</formula>
    </cfRule>
  </conditionalFormatting>
  <conditionalFormatting sqref="G54">
    <cfRule type="containsText" dxfId="558" priority="21" operator="containsText" text="NÃO ATENDE">
      <formula>NOT(ISERROR(SEARCH("NÃO ATENDE",G54)))</formula>
    </cfRule>
    <cfRule type="containsText" dxfId="557" priority="22" operator="containsText" text="ATENDE PARCIAL">
      <formula>NOT(ISERROR(SEARCH("ATENDE PARCIAL",G54)))</formula>
    </cfRule>
    <cfRule type="containsText" dxfId="556" priority="23" operator="containsText" text="ATENDE">
      <formula>NOT(ISERROR(SEARCH("ATENDE",G54)))</formula>
    </cfRule>
  </conditionalFormatting>
  <conditionalFormatting sqref="G55">
    <cfRule type="containsText" dxfId="555" priority="18" operator="containsText" text="NÃO ATENDE">
      <formula>NOT(ISERROR(SEARCH("NÃO ATENDE",G55)))</formula>
    </cfRule>
    <cfRule type="containsText" dxfId="554" priority="19" operator="containsText" text="ATENDE PARCIAL">
      <formula>NOT(ISERROR(SEARCH("ATENDE PARCIAL",G55)))</formula>
    </cfRule>
    <cfRule type="containsText" dxfId="553" priority="20" operator="containsText" text="ATENDE">
      <formula>NOT(ISERROR(SEARCH("ATENDE",G55)))</formula>
    </cfRule>
  </conditionalFormatting>
  <conditionalFormatting sqref="G56">
    <cfRule type="containsText" dxfId="552" priority="15" operator="containsText" text="NÃO ATENDE">
      <formula>NOT(ISERROR(SEARCH("NÃO ATENDE",G56)))</formula>
    </cfRule>
    <cfRule type="containsText" dxfId="551" priority="16" operator="containsText" text="ATENDE PARCIAL">
      <formula>NOT(ISERROR(SEARCH("ATENDE PARCIAL",G56)))</formula>
    </cfRule>
    <cfRule type="containsText" dxfId="550" priority="17" operator="containsText" text="ATENDE">
      <formula>NOT(ISERROR(SEARCH("ATENDE",G56)))</formula>
    </cfRule>
  </conditionalFormatting>
  <conditionalFormatting sqref="G59">
    <cfRule type="containsText" dxfId="549" priority="12" operator="containsText" text="NÃO ATENDE">
      <formula>NOT(ISERROR(SEARCH("NÃO ATENDE",G59)))</formula>
    </cfRule>
    <cfRule type="containsText" dxfId="548" priority="13" operator="containsText" text="ATENDE PARCIAL">
      <formula>NOT(ISERROR(SEARCH("ATENDE PARCIAL",G59)))</formula>
    </cfRule>
    <cfRule type="containsText" dxfId="547" priority="14" operator="containsText" text="ATENDE">
      <formula>NOT(ISERROR(SEARCH("ATENDE",G59)))</formula>
    </cfRule>
  </conditionalFormatting>
  <conditionalFormatting sqref="T23:T24">
    <cfRule type="containsText" dxfId="546" priority="6" operator="containsText" text="NÃO ATENDE">
      <formula>NOT(ISERROR(SEARCH("NÃO ATENDE",T23)))</formula>
    </cfRule>
    <cfRule type="containsText" dxfId="545" priority="7" operator="containsText" text="ATENDE PARCIAL">
      <formula>NOT(ISERROR(SEARCH("ATENDE PARCIAL",T23)))</formula>
    </cfRule>
    <cfRule type="containsText" dxfId="544" priority="8" operator="containsText" text="ATENDE">
      <formula>NOT(ISERROR(SEARCH("ATENDE",T23)))</formula>
    </cfRule>
  </conditionalFormatting>
  <conditionalFormatting sqref="I24:I28">
    <cfRule type="containsText" dxfId="543" priority="3" operator="containsText" text="NÃO ATENDE">
      <formula>NOT(ISERROR(SEARCH("NÃO ATENDE",I24)))</formula>
    </cfRule>
    <cfRule type="containsText" dxfId="542" priority="4" operator="containsText" text="ATENDE PARCIAL">
      <formula>NOT(ISERROR(SEARCH("ATENDE PARCIAL",I24)))</formula>
    </cfRule>
    <cfRule type="containsText" dxfId="541" priority="5" operator="containsText" text="ATENDE">
      <formula>NOT(ISERROR(SEARCH("ATENDE",I24)))</formula>
    </cfRule>
  </conditionalFormatting>
  <conditionalFormatting sqref="H29:I29">
    <cfRule type="cellIs" dxfId="540" priority="1" operator="lessThan">
      <formula>0.85</formula>
    </cfRule>
    <cfRule type="cellIs" dxfId="539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ABE6F240-EC2E-4F63-866D-8D5415993322}">
          <x14:formula1>
            <xm:f>'VALIDAÇÃO DE DADOS'!$M$1:$M$6</xm:f>
          </x14:formula1>
          <xm:sqref>J20</xm:sqref>
        </x14:dataValidation>
        <x14:dataValidation type="list" allowBlank="1" showInputMessage="1" showErrorMessage="1" xr:uid="{ACDE0833-C739-4A8C-B832-10FB2C4051E8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161E7877-8553-4141-B904-6D2924C60512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53D5E463-C0E2-4D60-9733-C623048DF3FC}">
          <x14:formula1>
            <xm:f>'VALIDAÇÃO DE DADOS'!$I$1:$I$2</xm:f>
          </x14:formula1>
          <xm:sqref>G36:G38 G40:G41 G33 G62 G53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A3B1E-B07B-4440-BEDC-E8394305901F}">
  <dimension ref="B1:T64"/>
  <sheetViews>
    <sheetView showGridLines="0" topLeftCell="A34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18</v>
      </c>
      <c r="K20" s="311">
        <v>44621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42.7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538" priority="51" operator="containsText" text="NÃO ATENDE">
      <formula>NOT(ISERROR(SEARCH("NÃO ATENDE",G32)))</formula>
    </cfRule>
    <cfRule type="containsText" dxfId="537" priority="52" operator="containsText" text="ATENDE PARCIAL">
      <formula>NOT(ISERROR(SEARCH("ATENDE PARCIAL",G32)))</formula>
    </cfRule>
    <cfRule type="containsText" dxfId="536" priority="53" operator="containsText" text="ATENDE">
      <formula>NOT(ISERROR(SEARCH("ATENDE",G32)))</formula>
    </cfRule>
  </conditionalFormatting>
  <conditionalFormatting sqref="G47">
    <cfRule type="containsText" dxfId="535" priority="48" operator="containsText" text="NÃO ATENDE">
      <formula>NOT(ISERROR(SEARCH("NÃO ATENDE",G47)))</formula>
    </cfRule>
    <cfRule type="containsText" dxfId="534" priority="49" operator="containsText" text="ATENDE PARCIAL">
      <formula>NOT(ISERROR(SEARCH("ATENDE PARCIAL",G47)))</formula>
    </cfRule>
    <cfRule type="containsText" dxfId="533" priority="50" operator="containsText" text="ATENDE">
      <formula>NOT(ISERROR(SEARCH("ATENDE",G47)))</formula>
    </cfRule>
  </conditionalFormatting>
  <conditionalFormatting sqref="G35">
    <cfRule type="containsText" dxfId="532" priority="45" operator="containsText" text="NÃO ATENDE">
      <formula>NOT(ISERROR(SEARCH("NÃO ATENDE",G35)))</formula>
    </cfRule>
    <cfRule type="containsText" dxfId="531" priority="46" operator="containsText" text="ATENDE PARCIAL">
      <formula>NOT(ISERROR(SEARCH("ATENDE PARCIAL",G35)))</formula>
    </cfRule>
    <cfRule type="containsText" dxfId="530" priority="47" operator="containsText" text="ATENDE">
      <formula>NOT(ISERROR(SEARCH("ATENDE",G35)))</formula>
    </cfRule>
  </conditionalFormatting>
  <conditionalFormatting sqref="G24:H28">
    <cfRule type="containsText" dxfId="529" priority="42" operator="containsText" text="NÃO ATENDE">
      <formula>NOT(ISERROR(SEARCH("NÃO ATENDE",G24)))</formula>
    </cfRule>
    <cfRule type="containsText" dxfId="528" priority="43" operator="containsText" text="ATENDE PARCIAL">
      <formula>NOT(ISERROR(SEARCH("ATENDE PARCIAL",G24)))</formula>
    </cfRule>
    <cfRule type="containsText" dxfId="527" priority="44" operator="containsText" text="ATENDE">
      <formula>NOT(ISERROR(SEARCH("ATENDE",G24)))</formula>
    </cfRule>
  </conditionalFormatting>
  <conditionalFormatting sqref="G57">
    <cfRule type="containsText" dxfId="526" priority="36" operator="containsText" text="NÃO ATENDE">
      <formula>NOT(ISERROR(SEARCH("NÃO ATENDE",G57)))</formula>
    </cfRule>
    <cfRule type="containsText" dxfId="525" priority="37" operator="containsText" text="ATENDE PARCIAL">
      <formula>NOT(ISERROR(SEARCH("ATENDE PARCIAL",G57)))</formula>
    </cfRule>
    <cfRule type="containsText" dxfId="524" priority="38" operator="containsText" text="ATENDE">
      <formula>NOT(ISERROR(SEARCH("ATENDE",G57)))</formula>
    </cfRule>
  </conditionalFormatting>
  <conditionalFormatting sqref="G60">
    <cfRule type="containsText" dxfId="523" priority="33" operator="containsText" text="NÃO ATENDE">
      <formula>NOT(ISERROR(SEARCH("NÃO ATENDE",G60)))</formula>
    </cfRule>
    <cfRule type="containsText" dxfId="522" priority="34" operator="containsText" text="ATENDE PARCIAL">
      <formula>NOT(ISERROR(SEARCH("ATENDE PARCIAL",G60)))</formula>
    </cfRule>
    <cfRule type="containsText" dxfId="521" priority="35" operator="containsText" text="ATENDE">
      <formula>NOT(ISERROR(SEARCH("ATENDE",G60)))</formula>
    </cfRule>
  </conditionalFormatting>
  <conditionalFormatting sqref="G51">
    <cfRule type="containsText" dxfId="520" priority="39" operator="containsText" text="NÃO ATENDE">
      <formula>NOT(ISERROR(SEARCH("NÃO ATENDE",G51)))</formula>
    </cfRule>
    <cfRule type="containsText" dxfId="519" priority="40" operator="containsText" text="ATENDE PARCIAL">
      <formula>NOT(ISERROR(SEARCH("ATENDE PARCIAL",G51)))</formula>
    </cfRule>
    <cfRule type="containsText" dxfId="518" priority="41" operator="containsText" text="ATENDE">
      <formula>NOT(ISERROR(SEARCH("ATENDE",G51)))</formula>
    </cfRule>
  </conditionalFormatting>
  <conditionalFormatting sqref="G63">
    <cfRule type="containsText" dxfId="517" priority="30" operator="containsText" text="NÃO ATENDE">
      <formula>NOT(ISERROR(SEARCH("NÃO ATENDE",G63)))</formula>
    </cfRule>
    <cfRule type="containsText" dxfId="516" priority="31" operator="containsText" text="ATENDE PARCIAL">
      <formula>NOT(ISERROR(SEARCH("ATENDE PARCIAL",G63)))</formula>
    </cfRule>
    <cfRule type="containsText" dxfId="515" priority="32" operator="containsText" text="ATENDE">
      <formula>NOT(ISERROR(SEARCH("ATENDE",G63)))</formula>
    </cfRule>
  </conditionalFormatting>
  <conditionalFormatting sqref="G62">
    <cfRule type="containsText" dxfId="514" priority="9" operator="containsText" text="NÃO ATENDE">
      <formula>NOT(ISERROR(SEARCH("NÃO ATENDE",G62)))</formula>
    </cfRule>
    <cfRule type="containsText" dxfId="513" priority="10" operator="containsText" text="ATENDE PARCIAL">
      <formula>NOT(ISERROR(SEARCH("ATENDE PARCIAL",G62)))</formula>
    </cfRule>
    <cfRule type="containsText" dxfId="512" priority="11" operator="containsText" text="ATENDE">
      <formula>NOT(ISERROR(SEARCH("ATENDE",G62)))</formula>
    </cfRule>
  </conditionalFormatting>
  <conditionalFormatting sqref="G49">
    <cfRule type="containsText" dxfId="511" priority="27" operator="containsText" text="NÃO ATENDE">
      <formula>NOT(ISERROR(SEARCH("NÃO ATENDE",G49)))</formula>
    </cfRule>
    <cfRule type="containsText" dxfId="510" priority="28" operator="containsText" text="ATENDE PARCIAL">
      <formula>NOT(ISERROR(SEARCH("ATENDE PARCIAL",G49)))</formula>
    </cfRule>
    <cfRule type="containsText" dxfId="509" priority="29" operator="containsText" text="ATENDE">
      <formula>NOT(ISERROR(SEARCH("ATENDE",G49)))</formula>
    </cfRule>
  </conditionalFormatting>
  <conditionalFormatting sqref="G50">
    <cfRule type="containsText" dxfId="508" priority="24" operator="containsText" text="NÃO ATENDE">
      <formula>NOT(ISERROR(SEARCH("NÃO ATENDE",G50)))</formula>
    </cfRule>
    <cfRule type="containsText" dxfId="507" priority="25" operator="containsText" text="ATENDE PARCIAL">
      <formula>NOT(ISERROR(SEARCH("ATENDE PARCIAL",G50)))</formula>
    </cfRule>
    <cfRule type="containsText" dxfId="506" priority="26" operator="containsText" text="ATENDE">
      <formula>NOT(ISERROR(SEARCH("ATENDE",G50)))</formula>
    </cfRule>
  </conditionalFormatting>
  <conditionalFormatting sqref="G54">
    <cfRule type="containsText" dxfId="505" priority="21" operator="containsText" text="NÃO ATENDE">
      <formula>NOT(ISERROR(SEARCH("NÃO ATENDE",G54)))</formula>
    </cfRule>
    <cfRule type="containsText" dxfId="504" priority="22" operator="containsText" text="ATENDE PARCIAL">
      <formula>NOT(ISERROR(SEARCH("ATENDE PARCIAL",G54)))</formula>
    </cfRule>
    <cfRule type="containsText" dxfId="503" priority="23" operator="containsText" text="ATENDE">
      <formula>NOT(ISERROR(SEARCH("ATENDE",G54)))</formula>
    </cfRule>
  </conditionalFormatting>
  <conditionalFormatting sqref="G55">
    <cfRule type="containsText" dxfId="502" priority="18" operator="containsText" text="NÃO ATENDE">
      <formula>NOT(ISERROR(SEARCH("NÃO ATENDE",G55)))</formula>
    </cfRule>
    <cfRule type="containsText" dxfId="501" priority="19" operator="containsText" text="ATENDE PARCIAL">
      <formula>NOT(ISERROR(SEARCH("ATENDE PARCIAL",G55)))</formula>
    </cfRule>
    <cfRule type="containsText" dxfId="500" priority="20" operator="containsText" text="ATENDE">
      <formula>NOT(ISERROR(SEARCH("ATENDE",G55)))</formula>
    </cfRule>
  </conditionalFormatting>
  <conditionalFormatting sqref="G56">
    <cfRule type="containsText" dxfId="499" priority="15" operator="containsText" text="NÃO ATENDE">
      <formula>NOT(ISERROR(SEARCH("NÃO ATENDE",G56)))</formula>
    </cfRule>
    <cfRule type="containsText" dxfId="498" priority="16" operator="containsText" text="ATENDE PARCIAL">
      <formula>NOT(ISERROR(SEARCH("ATENDE PARCIAL",G56)))</formula>
    </cfRule>
    <cfRule type="containsText" dxfId="497" priority="17" operator="containsText" text="ATENDE">
      <formula>NOT(ISERROR(SEARCH("ATENDE",G56)))</formula>
    </cfRule>
  </conditionalFormatting>
  <conditionalFormatting sqref="G59">
    <cfRule type="containsText" dxfId="496" priority="12" operator="containsText" text="NÃO ATENDE">
      <formula>NOT(ISERROR(SEARCH("NÃO ATENDE",G59)))</formula>
    </cfRule>
    <cfRule type="containsText" dxfId="495" priority="13" operator="containsText" text="ATENDE PARCIAL">
      <formula>NOT(ISERROR(SEARCH("ATENDE PARCIAL",G59)))</formula>
    </cfRule>
    <cfRule type="containsText" dxfId="494" priority="14" operator="containsText" text="ATENDE">
      <formula>NOT(ISERROR(SEARCH("ATENDE",G59)))</formula>
    </cfRule>
  </conditionalFormatting>
  <conditionalFormatting sqref="T23:T24">
    <cfRule type="containsText" dxfId="493" priority="6" operator="containsText" text="NÃO ATENDE">
      <formula>NOT(ISERROR(SEARCH("NÃO ATENDE",T23)))</formula>
    </cfRule>
    <cfRule type="containsText" dxfId="492" priority="7" operator="containsText" text="ATENDE PARCIAL">
      <formula>NOT(ISERROR(SEARCH("ATENDE PARCIAL",T23)))</formula>
    </cfRule>
    <cfRule type="containsText" dxfId="491" priority="8" operator="containsText" text="ATENDE">
      <formula>NOT(ISERROR(SEARCH("ATENDE",T23)))</formula>
    </cfRule>
  </conditionalFormatting>
  <conditionalFormatting sqref="I24:I28">
    <cfRule type="containsText" dxfId="490" priority="3" operator="containsText" text="NÃO ATENDE">
      <formula>NOT(ISERROR(SEARCH("NÃO ATENDE",I24)))</formula>
    </cfRule>
    <cfRule type="containsText" dxfId="489" priority="4" operator="containsText" text="ATENDE PARCIAL">
      <formula>NOT(ISERROR(SEARCH("ATENDE PARCIAL",I24)))</formula>
    </cfRule>
    <cfRule type="containsText" dxfId="488" priority="5" operator="containsText" text="ATENDE">
      <formula>NOT(ISERROR(SEARCH("ATENDE",I24)))</formula>
    </cfRule>
  </conditionalFormatting>
  <conditionalFormatting sqref="H29:I29">
    <cfRule type="cellIs" dxfId="487" priority="1" operator="lessThan">
      <formula>0.85</formula>
    </cfRule>
    <cfRule type="cellIs" dxfId="486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5E28FD8-AC6A-4B1A-9111-013B68CDA073}">
          <x14:formula1>
            <xm:f>'VALIDAÇÃO DE DADOS'!$I$1:$I$2</xm:f>
          </x14:formula1>
          <xm:sqref>G36:G38 G40:G41 G33 G62 G53</xm:sqref>
        </x14:dataValidation>
        <x14:dataValidation type="list" allowBlank="1" showInputMessage="1" showErrorMessage="1" xr:uid="{665B12F9-FF4F-4A13-8B88-156A293B9402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8D6983A7-221B-4868-8F78-AC1568235FE7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1C2C1438-CD5D-4AF1-BF13-33FAC35D8DEA}">
          <x14:formula1>
            <xm:f>'VALIDAÇÃO DE DADOS'!$M$1:$M$6</xm:f>
          </x14:formula1>
          <xm:sqref>J20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E25A6-29DB-4A89-BBE7-A23F55E213B4}">
  <dimension ref="B1:T64"/>
  <sheetViews>
    <sheetView showGridLines="0" topLeftCell="C34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18</v>
      </c>
      <c r="K20" s="311">
        <v>44652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37.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485" priority="51" operator="containsText" text="NÃO ATENDE">
      <formula>NOT(ISERROR(SEARCH("NÃO ATENDE",G32)))</formula>
    </cfRule>
    <cfRule type="containsText" dxfId="484" priority="52" operator="containsText" text="ATENDE PARCIAL">
      <formula>NOT(ISERROR(SEARCH("ATENDE PARCIAL",G32)))</formula>
    </cfRule>
    <cfRule type="containsText" dxfId="483" priority="53" operator="containsText" text="ATENDE">
      <formula>NOT(ISERROR(SEARCH("ATENDE",G32)))</formula>
    </cfRule>
  </conditionalFormatting>
  <conditionalFormatting sqref="G47">
    <cfRule type="containsText" dxfId="482" priority="48" operator="containsText" text="NÃO ATENDE">
      <formula>NOT(ISERROR(SEARCH("NÃO ATENDE",G47)))</formula>
    </cfRule>
    <cfRule type="containsText" dxfId="481" priority="49" operator="containsText" text="ATENDE PARCIAL">
      <formula>NOT(ISERROR(SEARCH("ATENDE PARCIAL",G47)))</formula>
    </cfRule>
    <cfRule type="containsText" dxfId="480" priority="50" operator="containsText" text="ATENDE">
      <formula>NOT(ISERROR(SEARCH("ATENDE",G47)))</formula>
    </cfRule>
  </conditionalFormatting>
  <conditionalFormatting sqref="G35">
    <cfRule type="containsText" dxfId="479" priority="45" operator="containsText" text="NÃO ATENDE">
      <formula>NOT(ISERROR(SEARCH("NÃO ATENDE",G35)))</formula>
    </cfRule>
    <cfRule type="containsText" dxfId="478" priority="46" operator="containsText" text="ATENDE PARCIAL">
      <formula>NOT(ISERROR(SEARCH("ATENDE PARCIAL",G35)))</formula>
    </cfRule>
    <cfRule type="containsText" dxfId="477" priority="47" operator="containsText" text="ATENDE">
      <formula>NOT(ISERROR(SEARCH("ATENDE",G35)))</formula>
    </cfRule>
  </conditionalFormatting>
  <conditionalFormatting sqref="G24:H28">
    <cfRule type="containsText" dxfId="476" priority="42" operator="containsText" text="NÃO ATENDE">
      <formula>NOT(ISERROR(SEARCH("NÃO ATENDE",G24)))</formula>
    </cfRule>
    <cfRule type="containsText" dxfId="475" priority="43" operator="containsText" text="ATENDE PARCIAL">
      <formula>NOT(ISERROR(SEARCH("ATENDE PARCIAL",G24)))</formula>
    </cfRule>
    <cfRule type="containsText" dxfId="474" priority="44" operator="containsText" text="ATENDE">
      <formula>NOT(ISERROR(SEARCH("ATENDE",G24)))</formula>
    </cfRule>
  </conditionalFormatting>
  <conditionalFormatting sqref="G57">
    <cfRule type="containsText" dxfId="473" priority="36" operator="containsText" text="NÃO ATENDE">
      <formula>NOT(ISERROR(SEARCH("NÃO ATENDE",G57)))</formula>
    </cfRule>
    <cfRule type="containsText" dxfId="472" priority="37" operator="containsText" text="ATENDE PARCIAL">
      <formula>NOT(ISERROR(SEARCH("ATENDE PARCIAL",G57)))</formula>
    </cfRule>
    <cfRule type="containsText" dxfId="471" priority="38" operator="containsText" text="ATENDE">
      <formula>NOT(ISERROR(SEARCH("ATENDE",G57)))</formula>
    </cfRule>
  </conditionalFormatting>
  <conditionalFormatting sqref="G60">
    <cfRule type="containsText" dxfId="470" priority="33" operator="containsText" text="NÃO ATENDE">
      <formula>NOT(ISERROR(SEARCH("NÃO ATENDE",G60)))</formula>
    </cfRule>
    <cfRule type="containsText" dxfId="469" priority="34" operator="containsText" text="ATENDE PARCIAL">
      <formula>NOT(ISERROR(SEARCH("ATENDE PARCIAL",G60)))</formula>
    </cfRule>
    <cfRule type="containsText" dxfId="468" priority="35" operator="containsText" text="ATENDE">
      <formula>NOT(ISERROR(SEARCH("ATENDE",G60)))</formula>
    </cfRule>
  </conditionalFormatting>
  <conditionalFormatting sqref="G51">
    <cfRule type="containsText" dxfId="467" priority="39" operator="containsText" text="NÃO ATENDE">
      <formula>NOT(ISERROR(SEARCH("NÃO ATENDE",G51)))</formula>
    </cfRule>
    <cfRule type="containsText" dxfId="466" priority="40" operator="containsText" text="ATENDE PARCIAL">
      <formula>NOT(ISERROR(SEARCH("ATENDE PARCIAL",G51)))</formula>
    </cfRule>
    <cfRule type="containsText" dxfId="465" priority="41" operator="containsText" text="ATENDE">
      <formula>NOT(ISERROR(SEARCH("ATENDE",G51)))</formula>
    </cfRule>
  </conditionalFormatting>
  <conditionalFormatting sqref="G63">
    <cfRule type="containsText" dxfId="464" priority="30" operator="containsText" text="NÃO ATENDE">
      <formula>NOT(ISERROR(SEARCH("NÃO ATENDE",G63)))</formula>
    </cfRule>
    <cfRule type="containsText" dxfId="463" priority="31" operator="containsText" text="ATENDE PARCIAL">
      <formula>NOT(ISERROR(SEARCH("ATENDE PARCIAL",G63)))</formula>
    </cfRule>
    <cfRule type="containsText" dxfId="462" priority="32" operator="containsText" text="ATENDE">
      <formula>NOT(ISERROR(SEARCH("ATENDE",G63)))</formula>
    </cfRule>
  </conditionalFormatting>
  <conditionalFormatting sqref="G62">
    <cfRule type="containsText" dxfId="461" priority="9" operator="containsText" text="NÃO ATENDE">
      <formula>NOT(ISERROR(SEARCH("NÃO ATENDE",G62)))</formula>
    </cfRule>
    <cfRule type="containsText" dxfId="460" priority="10" operator="containsText" text="ATENDE PARCIAL">
      <formula>NOT(ISERROR(SEARCH("ATENDE PARCIAL",G62)))</formula>
    </cfRule>
    <cfRule type="containsText" dxfId="459" priority="11" operator="containsText" text="ATENDE">
      <formula>NOT(ISERROR(SEARCH("ATENDE",G62)))</formula>
    </cfRule>
  </conditionalFormatting>
  <conditionalFormatting sqref="G49">
    <cfRule type="containsText" dxfId="458" priority="27" operator="containsText" text="NÃO ATENDE">
      <formula>NOT(ISERROR(SEARCH("NÃO ATENDE",G49)))</formula>
    </cfRule>
    <cfRule type="containsText" dxfId="457" priority="28" operator="containsText" text="ATENDE PARCIAL">
      <formula>NOT(ISERROR(SEARCH("ATENDE PARCIAL",G49)))</formula>
    </cfRule>
    <cfRule type="containsText" dxfId="456" priority="29" operator="containsText" text="ATENDE">
      <formula>NOT(ISERROR(SEARCH("ATENDE",G49)))</formula>
    </cfRule>
  </conditionalFormatting>
  <conditionalFormatting sqref="G50">
    <cfRule type="containsText" dxfId="455" priority="24" operator="containsText" text="NÃO ATENDE">
      <formula>NOT(ISERROR(SEARCH("NÃO ATENDE",G50)))</formula>
    </cfRule>
    <cfRule type="containsText" dxfId="454" priority="25" operator="containsText" text="ATENDE PARCIAL">
      <formula>NOT(ISERROR(SEARCH("ATENDE PARCIAL",G50)))</formula>
    </cfRule>
    <cfRule type="containsText" dxfId="453" priority="26" operator="containsText" text="ATENDE">
      <formula>NOT(ISERROR(SEARCH("ATENDE",G50)))</formula>
    </cfRule>
  </conditionalFormatting>
  <conditionalFormatting sqref="G54">
    <cfRule type="containsText" dxfId="452" priority="21" operator="containsText" text="NÃO ATENDE">
      <formula>NOT(ISERROR(SEARCH("NÃO ATENDE",G54)))</formula>
    </cfRule>
    <cfRule type="containsText" dxfId="451" priority="22" operator="containsText" text="ATENDE PARCIAL">
      <formula>NOT(ISERROR(SEARCH("ATENDE PARCIAL",G54)))</formula>
    </cfRule>
    <cfRule type="containsText" dxfId="450" priority="23" operator="containsText" text="ATENDE">
      <formula>NOT(ISERROR(SEARCH("ATENDE",G54)))</formula>
    </cfRule>
  </conditionalFormatting>
  <conditionalFormatting sqref="G55">
    <cfRule type="containsText" dxfId="449" priority="18" operator="containsText" text="NÃO ATENDE">
      <formula>NOT(ISERROR(SEARCH("NÃO ATENDE",G55)))</formula>
    </cfRule>
    <cfRule type="containsText" dxfId="448" priority="19" operator="containsText" text="ATENDE PARCIAL">
      <formula>NOT(ISERROR(SEARCH("ATENDE PARCIAL",G55)))</formula>
    </cfRule>
    <cfRule type="containsText" dxfId="447" priority="20" operator="containsText" text="ATENDE">
      <formula>NOT(ISERROR(SEARCH("ATENDE",G55)))</formula>
    </cfRule>
  </conditionalFormatting>
  <conditionalFormatting sqref="G56">
    <cfRule type="containsText" dxfId="446" priority="15" operator="containsText" text="NÃO ATENDE">
      <formula>NOT(ISERROR(SEARCH("NÃO ATENDE",G56)))</formula>
    </cfRule>
    <cfRule type="containsText" dxfId="445" priority="16" operator="containsText" text="ATENDE PARCIAL">
      <formula>NOT(ISERROR(SEARCH("ATENDE PARCIAL",G56)))</formula>
    </cfRule>
    <cfRule type="containsText" dxfId="444" priority="17" operator="containsText" text="ATENDE">
      <formula>NOT(ISERROR(SEARCH("ATENDE",G56)))</formula>
    </cfRule>
  </conditionalFormatting>
  <conditionalFormatting sqref="G59">
    <cfRule type="containsText" dxfId="443" priority="12" operator="containsText" text="NÃO ATENDE">
      <formula>NOT(ISERROR(SEARCH("NÃO ATENDE",G59)))</formula>
    </cfRule>
    <cfRule type="containsText" dxfId="442" priority="13" operator="containsText" text="ATENDE PARCIAL">
      <formula>NOT(ISERROR(SEARCH("ATENDE PARCIAL",G59)))</formula>
    </cfRule>
    <cfRule type="containsText" dxfId="441" priority="14" operator="containsText" text="ATENDE">
      <formula>NOT(ISERROR(SEARCH("ATENDE",G59)))</formula>
    </cfRule>
  </conditionalFormatting>
  <conditionalFormatting sqref="T23:T24">
    <cfRule type="containsText" dxfId="440" priority="6" operator="containsText" text="NÃO ATENDE">
      <formula>NOT(ISERROR(SEARCH("NÃO ATENDE",T23)))</formula>
    </cfRule>
    <cfRule type="containsText" dxfId="439" priority="7" operator="containsText" text="ATENDE PARCIAL">
      <formula>NOT(ISERROR(SEARCH("ATENDE PARCIAL",T23)))</formula>
    </cfRule>
    <cfRule type="containsText" dxfId="438" priority="8" operator="containsText" text="ATENDE">
      <formula>NOT(ISERROR(SEARCH("ATENDE",T23)))</formula>
    </cfRule>
  </conditionalFormatting>
  <conditionalFormatting sqref="I24:I28">
    <cfRule type="containsText" dxfId="437" priority="3" operator="containsText" text="NÃO ATENDE">
      <formula>NOT(ISERROR(SEARCH("NÃO ATENDE",I24)))</formula>
    </cfRule>
    <cfRule type="containsText" dxfId="436" priority="4" operator="containsText" text="ATENDE PARCIAL">
      <formula>NOT(ISERROR(SEARCH("ATENDE PARCIAL",I24)))</formula>
    </cfRule>
    <cfRule type="containsText" dxfId="435" priority="5" operator="containsText" text="ATENDE">
      <formula>NOT(ISERROR(SEARCH("ATENDE",I24)))</formula>
    </cfRule>
  </conditionalFormatting>
  <conditionalFormatting sqref="H29:I29">
    <cfRule type="cellIs" dxfId="434" priority="1" operator="lessThan">
      <formula>0.85</formula>
    </cfRule>
    <cfRule type="cellIs" dxfId="433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76B58D2-2952-4C23-8415-73D4FAA5241F}">
          <x14:formula1>
            <xm:f>'VALIDAÇÃO DE DADOS'!$I$1:$I$2</xm:f>
          </x14:formula1>
          <xm:sqref>G36:G38 G40:G41 G33 G62 G53</xm:sqref>
        </x14:dataValidation>
        <x14:dataValidation type="list" allowBlank="1" showInputMessage="1" showErrorMessage="1" xr:uid="{2821823D-7081-4ADE-B7EB-DBCD9F42C3D7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F146FA07-18FE-4DD1-9EFC-CAD904C46594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33FC77D1-A42E-4F53-B31B-3FEB39833FCC}">
          <x14:formula1>
            <xm:f>'VALIDAÇÃO DE DADOS'!$M$1:$M$6</xm:f>
          </x14:formula1>
          <xm:sqref>J20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E8001-FEA6-47F5-8008-EACE75BB5A2F}">
  <dimension ref="B1:T64"/>
  <sheetViews>
    <sheetView showGridLines="0" topLeftCell="A31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18</v>
      </c>
      <c r="K20" s="311">
        <v>44682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39.7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432" priority="51" operator="containsText" text="NÃO ATENDE">
      <formula>NOT(ISERROR(SEARCH("NÃO ATENDE",G32)))</formula>
    </cfRule>
    <cfRule type="containsText" dxfId="431" priority="52" operator="containsText" text="ATENDE PARCIAL">
      <formula>NOT(ISERROR(SEARCH("ATENDE PARCIAL",G32)))</formula>
    </cfRule>
    <cfRule type="containsText" dxfId="430" priority="53" operator="containsText" text="ATENDE">
      <formula>NOT(ISERROR(SEARCH("ATENDE",G32)))</formula>
    </cfRule>
  </conditionalFormatting>
  <conditionalFormatting sqref="G47">
    <cfRule type="containsText" dxfId="429" priority="48" operator="containsText" text="NÃO ATENDE">
      <formula>NOT(ISERROR(SEARCH("NÃO ATENDE",G47)))</formula>
    </cfRule>
    <cfRule type="containsText" dxfId="428" priority="49" operator="containsText" text="ATENDE PARCIAL">
      <formula>NOT(ISERROR(SEARCH("ATENDE PARCIAL",G47)))</formula>
    </cfRule>
    <cfRule type="containsText" dxfId="427" priority="50" operator="containsText" text="ATENDE">
      <formula>NOT(ISERROR(SEARCH("ATENDE",G47)))</formula>
    </cfRule>
  </conditionalFormatting>
  <conditionalFormatting sqref="G35">
    <cfRule type="containsText" dxfId="426" priority="45" operator="containsText" text="NÃO ATENDE">
      <formula>NOT(ISERROR(SEARCH("NÃO ATENDE",G35)))</formula>
    </cfRule>
    <cfRule type="containsText" dxfId="425" priority="46" operator="containsText" text="ATENDE PARCIAL">
      <formula>NOT(ISERROR(SEARCH("ATENDE PARCIAL",G35)))</formula>
    </cfRule>
    <cfRule type="containsText" dxfId="424" priority="47" operator="containsText" text="ATENDE">
      <formula>NOT(ISERROR(SEARCH("ATENDE",G35)))</formula>
    </cfRule>
  </conditionalFormatting>
  <conditionalFormatting sqref="G24:H28">
    <cfRule type="containsText" dxfId="423" priority="42" operator="containsText" text="NÃO ATENDE">
      <formula>NOT(ISERROR(SEARCH("NÃO ATENDE",G24)))</formula>
    </cfRule>
    <cfRule type="containsText" dxfId="422" priority="43" operator="containsText" text="ATENDE PARCIAL">
      <formula>NOT(ISERROR(SEARCH("ATENDE PARCIAL",G24)))</formula>
    </cfRule>
    <cfRule type="containsText" dxfId="421" priority="44" operator="containsText" text="ATENDE">
      <formula>NOT(ISERROR(SEARCH("ATENDE",G24)))</formula>
    </cfRule>
  </conditionalFormatting>
  <conditionalFormatting sqref="G57">
    <cfRule type="containsText" dxfId="420" priority="36" operator="containsText" text="NÃO ATENDE">
      <formula>NOT(ISERROR(SEARCH("NÃO ATENDE",G57)))</formula>
    </cfRule>
    <cfRule type="containsText" dxfId="419" priority="37" operator="containsText" text="ATENDE PARCIAL">
      <formula>NOT(ISERROR(SEARCH("ATENDE PARCIAL",G57)))</formula>
    </cfRule>
    <cfRule type="containsText" dxfId="418" priority="38" operator="containsText" text="ATENDE">
      <formula>NOT(ISERROR(SEARCH("ATENDE",G57)))</formula>
    </cfRule>
  </conditionalFormatting>
  <conditionalFormatting sqref="G60">
    <cfRule type="containsText" dxfId="417" priority="33" operator="containsText" text="NÃO ATENDE">
      <formula>NOT(ISERROR(SEARCH("NÃO ATENDE",G60)))</formula>
    </cfRule>
    <cfRule type="containsText" dxfId="416" priority="34" operator="containsText" text="ATENDE PARCIAL">
      <formula>NOT(ISERROR(SEARCH("ATENDE PARCIAL",G60)))</formula>
    </cfRule>
    <cfRule type="containsText" dxfId="415" priority="35" operator="containsText" text="ATENDE">
      <formula>NOT(ISERROR(SEARCH("ATENDE",G60)))</formula>
    </cfRule>
  </conditionalFormatting>
  <conditionalFormatting sqref="G51">
    <cfRule type="containsText" dxfId="414" priority="39" operator="containsText" text="NÃO ATENDE">
      <formula>NOT(ISERROR(SEARCH("NÃO ATENDE",G51)))</formula>
    </cfRule>
    <cfRule type="containsText" dxfId="413" priority="40" operator="containsText" text="ATENDE PARCIAL">
      <formula>NOT(ISERROR(SEARCH("ATENDE PARCIAL",G51)))</formula>
    </cfRule>
    <cfRule type="containsText" dxfId="412" priority="41" operator="containsText" text="ATENDE">
      <formula>NOT(ISERROR(SEARCH("ATENDE",G51)))</formula>
    </cfRule>
  </conditionalFormatting>
  <conditionalFormatting sqref="G63">
    <cfRule type="containsText" dxfId="411" priority="30" operator="containsText" text="NÃO ATENDE">
      <formula>NOT(ISERROR(SEARCH("NÃO ATENDE",G63)))</formula>
    </cfRule>
    <cfRule type="containsText" dxfId="410" priority="31" operator="containsText" text="ATENDE PARCIAL">
      <formula>NOT(ISERROR(SEARCH("ATENDE PARCIAL",G63)))</formula>
    </cfRule>
    <cfRule type="containsText" dxfId="409" priority="32" operator="containsText" text="ATENDE">
      <formula>NOT(ISERROR(SEARCH("ATENDE",G63)))</formula>
    </cfRule>
  </conditionalFormatting>
  <conditionalFormatting sqref="G62">
    <cfRule type="containsText" dxfId="408" priority="9" operator="containsText" text="NÃO ATENDE">
      <formula>NOT(ISERROR(SEARCH("NÃO ATENDE",G62)))</formula>
    </cfRule>
    <cfRule type="containsText" dxfId="407" priority="10" operator="containsText" text="ATENDE PARCIAL">
      <formula>NOT(ISERROR(SEARCH("ATENDE PARCIAL",G62)))</formula>
    </cfRule>
    <cfRule type="containsText" dxfId="406" priority="11" operator="containsText" text="ATENDE">
      <formula>NOT(ISERROR(SEARCH("ATENDE",G62)))</formula>
    </cfRule>
  </conditionalFormatting>
  <conditionalFormatting sqref="G49">
    <cfRule type="containsText" dxfId="405" priority="27" operator="containsText" text="NÃO ATENDE">
      <formula>NOT(ISERROR(SEARCH("NÃO ATENDE",G49)))</formula>
    </cfRule>
    <cfRule type="containsText" dxfId="404" priority="28" operator="containsText" text="ATENDE PARCIAL">
      <formula>NOT(ISERROR(SEARCH("ATENDE PARCIAL",G49)))</formula>
    </cfRule>
    <cfRule type="containsText" dxfId="403" priority="29" operator="containsText" text="ATENDE">
      <formula>NOT(ISERROR(SEARCH("ATENDE",G49)))</formula>
    </cfRule>
  </conditionalFormatting>
  <conditionalFormatting sqref="G50">
    <cfRule type="containsText" dxfId="402" priority="24" operator="containsText" text="NÃO ATENDE">
      <formula>NOT(ISERROR(SEARCH("NÃO ATENDE",G50)))</formula>
    </cfRule>
    <cfRule type="containsText" dxfId="401" priority="25" operator="containsText" text="ATENDE PARCIAL">
      <formula>NOT(ISERROR(SEARCH("ATENDE PARCIAL",G50)))</formula>
    </cfRule>
    <cfRule type="containsText" dxfId="400" priority="26" operator="containsText" text="ATENDE">
      <formula>NOT(ISERROR(SEARCH("ATENDE",G50)))</formula>
    </cfRule>
  </conditionalFormatting>
  <conditionalFormatting sqref="G54">
    <cfRule type="containsText" dxfId="399" priority="21" operator="containsText" text="NÃO ATENDE">
      <formula>NOT(ISERROR(SEARCH("NÃO ATENDE",G54)))</formula>
    </cfRule>
    <cfRule type="containsText" dxfId="398" priority="22" operator="containsText" text="ATENDE PARCIAL">
      <formula>NOT(ISERROR(SEARCH("ATENDE PARCIAL",G54)))</formula>
    </cfRule>
    <cfRule type="containsText" dxfId="397" priority="23" operator="containsText" text="ATENDE">
      <formula>NOT(ISERROR(SEARCH("ATENDE",G54)))</formula>
    </cfRule>
  </conditionalFormatting>
  <conditionalFormatting sqref="G55">
    <cfRule type="containsText" dxfId="396" priority="18" operator="containsText" text="NÃO ATENDE">
      <formula>NOT(ISERROR(SEARCH("NÃO ATENDE",G55)))</formula>
    </cfRule>
    <cfRule type="containsText" dxfId="395" priority="19" operator="containsText" text="ATENDE PARCIAL">
      <formula>NOT(ISERROR(SEARCH("ATENDE PARCIAL",G55)))</formula>
    </cfRule>
    <cfRule type="containsText" dxfId="394" priority="20" operator="containsText" text="ATENDE">
      <formula>NOT(ISERROR(SEARCH("ATENDE",G55)))</formula>
    </cfRule>
  </conditionalFormatting>
  <conditionalFormatting sqref="G56">
    <cfRule type="containsText" dxfId="393" priority="15" operator="containsText" text="NÃO ATENDE">
      <formula>NOT(ISERROR(SEARCH("NÃO ATENDE",G56)))</formula>
    </cfRule>
    <cfRule type="containsText" dxfId="392" priority="16" operator="containsText" text="ATENDE PARCIAL">
      <formula>NOT(ISERROR(SEARCH("ATENDE PARCIAL",G56)))</formula>
    </cfRule>
    <cfRule type="containsText" dxfId="391" priority="17" operator="containsText" text="ATENDE">
      <formula>NOT(ISERROR(SEARCH("ATENDE",G56)))</formula>
    </cfRule>
  </conditionalFormatting>
  <conditionalFormatting sqref="G59">
    <cfRule type="containsText" dxfId="390" priority="12" operator="containsText" text="NÃO ATENDE">
      <formula>NOT(ISERROR(SEARCH("NÃO ATENDE",G59)))</formula>
    </cfRule>
    <cfRule type="containsText" dxfId="389" priority="13" operator="containsText" text="ATENDE PARCIAL">
      <formula>NOT(ISERROR(SEARCH("ATENDE PARCIAL",G59)))</formula>
    </cfRule>
    <cfRule type="containsText" dxfId="388" priority="14" operator="containsText" text="ATENDE">
      <formula>NOT(ISERROR(SEARCH("ATENDE",G59)))</formula>
    </cfRule>
  </conditionalFormatting>
  <conditionalFormatting sqref="T23:T24">
    <cfRule type="containsText" dxfId="387" priority="6" operator="containsText" text="NÃO ATENDE">
      <formula>NOT(ISERROR(SEARCH("NÃO ATENDE",T23)))</formula>
    </cfRule>
    <cfRule type="containsText" dxfId="386" priority="7" operator="containsText" text="ATENDE PARCIAL">
      <formula>NOT(ISERROR(SEARCH("ATENDE PARCIAL",T23)))</formula>
    </cfRule>
    <cfRule type="containsText" dxfId="385" priority="8" operator="containsText" text="ATENDE">
      <formula>NOT(ISERROR(SEARCH("ATENDE",T23)))</formula>
    </cfRule>
  </conditionalFormatting>
  <conditionalFormatting sqref="I24:I28">
    <cfRule type="containsText" dxfId="384" priority="3" operator="containsText" text="NÃO ATENDE">
      <formula>NOT(ISERROR(SEARCH("NÃO ATENDE",I24)))</formula>
    </cfRule>
    <cfRule type="containsText" dxfId="383" priority="4" operator="containsText" text="ATENDE PARCIAL">
      <formula>NOT(ISERROR(SEARCH("ATENDE PARCIAL",I24)))</formula>
    </cfRule>
    <cfRule type="containsText" dxfId="382" priority="5" operator="containsText" text="ATENDE">
      <formula>NOT(ISERROR(SEARCH("ATENDE",I24)))</formula>
    </cfRule>
  </conditionalFormatting>
  <conditionalFormatting sqref="H29:I29">
    <cfRule type="cellIs" dxfId="381" priority="1" operator="lessThan">
      <formula>0.85</formula>
    </cfRule>
    <cfRule type="cellIs" dxfId="380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2185E5B-06E9-4A3F-A9FD-8D42C5F17FC7}">
          <x14:formula1>
            <xm:f>'VALIDAÇÃO DE DADOS'!$I$1:$I$2</xm:f>
          </x14:formula1>
          <xm:sqref>G36:G38 G40:G41 G33 G62 G53</xm:sqref>
        </x14:dataValidation>
        <x14:dataValidation type="list" allowBlank="1" showInputMessage="1" showErrorMessage="1" xr:uid="{4E0D9668-F4FF-4745-A738-FB7E9D4AD4B9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646F3E4A-C25C-4431-8F32-90B45F2AB897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1A4C218B-EC5F-40FD-902C-E8D3D2391674}">
          <x14:formula1>
            <xm:f>'VALIDAÇÃO DE DADOS'!$M$1:$M$6</xm:f>
          </x14:formula1>
          <xm:sqref>J20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F1F00-563D-4B42-BA2C-A04BC64219EC}">
  <dimension ref="B1:T64"/>
  <sheetViews>
    <sheetView showGridLines="0" topLeftCell="A34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13</v>
      </c>
      <c r="K20" s="311">
        <v>44713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36.7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379" priority="51" operator="containsText" text="NÃO ATENDE">
      <formula>NOT(ISERROR(SEARCH("NÃO ATENDE",G32)))</formula>
    </cfRule>
    <cfRule type="containsText" dxfId="378" priority="52" operator="containsText" text="ATENDE PARCIAL">
      <formula>NOT(ISERROR(SEARCH("ATENDE PARCIAL",G32)))</formula>
    </cfRule>
    <cfRule type="containsText" dxfId="377" priority="53" operator="containsText" text="ATENDE">
      <formula>NOT(ISERROR(SEARCH("ATENDE",G32)))</formula>
    </cfRule>
  </conditionalFormatting>
  <conditionalFormatting sqref="G47">
    <cfRule type="containsText" dxfId="376" priority="48" operator="containsText" text="NÃO ATENDE">
      <formula>NOT(ISERROR(SEARCH("NÃO ATENDE",G47)))</formula>
    </cfRule>
    <cfRule type="containsText" dxfId="375" priority="49" operator="containsText" text="ATENDE PARCIAL">
      <formula>NOT(ISERROR(SEARCH("ATENDE PARCIAL",G47)))</formula>
    </cfRule>
    <cfRule type="containsText" dxfId="374" priority="50" operator="containsText" text="ATENDE">
      <formula>NOT(ISERROR(SEARCH("ATENDE",G47)))</formula>
    </cfRule>
  </conditionalFormatting>
  <conditionalFormatting sqref="G35">
    <cfRule type="containsText" dxfId="373" priority="45" operator="containsText" text="NÃO ATENDE">
      <formula>NOT(ISERROR(SEARCH("NÃO ATENDE",G35)))</formula>
    </cfRule>
    <cfRule type="containsText" dxfId="372" priority="46" operator="containsText" text="ATENDE PARCIAL">
      <formula>NOT(ISERROR(SEARCH("ATENDE PARCIAL",G35)))</formula>
    </cfRule>
    <cfRule type="containsText" dxfId="371" priority="47" operator="containsText" text="ATENDE">
      <formula>NOT(ISERROR(SEARCH("ATENDE",G35)))</formula>
    </cfRule>
  </conditionalFormatting>
  <conditionalFormatting sqref="G24:H28">
    <cfRule type="containsText" dxfId="370" priority="42" operator="containsText" text="NÃO ATENDE">
      <formula>NOT(ISERROR(SEARCH("NÃO ATENDE",G24)))</formula>
    </cfRule>
    <cfRule type="containsText" dxfId="369" priority="43" operator="containsText" text="ATENDE PARCIAL">
      <formula>NOT(ISERROR(SEARCH("ATENDE PARCIAL",G24)))</formula>
    </cfRule>
    <cfRule type="containsText" dxfId="368" priority="44" operator="containsText" text="ATENDE">
      <formula>NOT(ISERROR(SEARCH("ATENDE",G24)))</formula>
    </cfRule>
  </conditionalFormatting>
  <conditionalFormatting sqref="G57">
    <cfRule type="containsText" dxfId="367" priority="36" operator="containsText" text="NÃO ATENDE">
      <formula>NOT(ISERROR(SEARCH("NÃO ATENDE",G57)))</formula>
    </cfRule>
    <cfRule type="containsText" dxfId="366" priority="37" operator="containsText" text="ATENDE PARCIAL">
      <formula>NOT(ISERROR(SEARCH("ATENDE PARCIAL",G57)))</formula>
    </cfRule>
    <cfRule type="containsText" dxfId="365" priority="38" operator="containsText" text="ATENDE">
      <formula>NOT(ISERROR(SEARCH("ATENDE",G57)))</formula>
    </cfRule>
  </conditionalFormatting>
  <conditionalFormatting sqref="G60">
    <cfRule type="containsText" dxfId="364" priority="33" operator="containsText" text="NÃO ATENDE">
      <formula>NOT(ISERROR(SEARCH("NÃO ATENDE",G60)))</formula>
    </cfRule>
    <cfRule type="containsText" dxfId="363" priority="34" operator="containsText" text="ATENDE PARCIAL">
      <formula>NOT(ISERROR(SEARCH("ATENDE PARCIAL",G60)))</formula>
    </cfRule>
    <cfRule type="containsText" dxfId="362" priority="35" operator="containsText" text="ATENDE">
      <formula>NOT(ISERROR(SEARCH("ATENDE",G60)))</formula>
    </cfRule>
  </conditionalFormatting>
  <conditionalFormatting sqref="G51">
    <cfRule type="containsText" dxfId="361" priority="39" operator="containsText" text="NÃO ATENDE">
      <formula>NOT(ISERROR(SEARCH("NÃO ATENDE",G51)))</formula>
    </cfRule>
    <cfRule type="containsText" dxfId="360" priority="40" operator="containsText" text="ATENDE PARCIAL">
      <formula>NOT(ISERROR(SEARCH("ATENDE PARCIAL",G51)))</formula>
    </cfRule>
    <cfRule type="containsText" dxfId="359" priority="41" operator="containsText" text="ATENDE">
      <formula>NOT(ISERROR(SEARCH("ATENDE",G51)))</formula>
    </cfRule>
  </conditionalFormatting>
  <conditionalFormatting sqref="G63">
    <cfRule type="containsText" dxfId="358" priority="30" operator="containsText" text="NÃO ATENDE">
      <formula>NOT(ISERROR(SEARCH("NÃO ATENDE",G63)))</formula>
    </cfRule>
    <cfRule type="containsText" dxfId="357" priority="31" operator="containsText" text="ATENDE PARCIAL">
      <formula>NOT(ISERROR(SEARCH("ATENDE PARCIAL",G63)))</formula>
    </cfRule>
    <cfRule type="containsText" dxfId="356" priority="32" operator="containsText" text="ATENDE">
      <formula>NOT(ISERROR(SEARCH("ATENDE",G63)))</formula>
    </cfRule>
  </conditionalFormatting>
  <conditionalFormatting sqref="G62">
    <cfRule type="containsText" dxfId="355" priority="9" operator="containsText" text="NÃO ATENDE">
      <formula>NOT(ISERROR(SEARCH("NÃO ATENDE",G62)))</formula>
    </cfRule>
    <cfRule type="containsText" dxfId="354" priority="10" operator="containsText" text="ATENDE PARCIAL">
      <formula>NOT(ISERROR(SEARCH("ATENDE PARCIAL",G62)))</formula>
    </cfRule>
    <cfRule type="containsText" dxfId="353" priority="11" operator="containsText" text="ATENDE">
      <formula>NOT(ISERROR(SEARCH("ATENDE",G62)))</formula>
    </cfRule>
  </conditionalFormatting>
  <conditionalFormatting sqref="G49">
    <cfRule type="containsText" dxfId="352" priority="27" operator="containsText" text="NÃO ATENDE">
      <formula>NOT(ISERROR(SEARCH("NÃO ATENDE",G49)))</formula>
    </cfRule>
    <cfRule type="containsText" dxfId="351" priority="28" operator="containsText" text="ATENDE PARCIAL">
      <formula>NOT(ISERROR(SEARCH("ATENDE PARCIAL",G49)))</formula>
    </cfRule>
    <cfRule type="containsText" dxfId="350" priority="29" operator="containsText" text="ATENDE">
      <formula>NOT(ISERROR(SEARCH("ATENDE",G49)))</formula>
    </cfRule>
  </conditionalFormatting>
  <conditionalFormatting sqref="G50">
    <cfRule type="containsText" dxfId="349" priority="24" operator="containsText" text="NÃO ATENDE">
      <formula>NOT(ISERROR(SEARCH("NÃO ATENDE",G50)))</formula>
    </cfRule>
    <cfRule type="containsText" dxfId="348" priority="25" operator="containsText" text="ATENDE PARCIAL">
      <formula>NOT(ISERROR(SEARCH("ATENDE PARCIAL",G50)))</formula>
    </cfRule>
    <cfRule type="containsText" dxfId="347" priority="26" operator="containsText" text="ATENDE">
      <formula>NOT(ISERROR(SEARCH("ATENDE",G50)))</formula>
    </cfRule>
  </conditionalFormatting>
  <conditionalFormatting sqref="G54">
    <cfRule type="containsText" dxfId="346" priority="21" operator="containsText" text="NÃO ATENDE">
      <formula>NOT(ISERROR(SEARCH("NÃO ATENDE",G54)))</formula>
    </cfRule>
    <cfRule type="containsText" dxfId="345" priority="22" operator="containsText" text="ATENDE PARCIAL">
      <formula>NOT(ISERROR(SEARCH("ATENDE PARCIAL",G54)))</formula>
    </cfRule>
    <cfRule type="containsText" dxfId="344" priority="23" operator="containsText" text="ATENDE">
      <formula>NOT(ISERROR(SEARCH("ATENDE",G54)))</formula>
    </cfRule>
  </conditionalFormatting>
  <conditionalFormatting sqref="G55">
    <cfRule type="containsText" dxfId="343" priority="18" operator="containsText" text="NÃO ATENDE">
      <formula>NOT(ISERROR(SEARCH("NÃO ATENDE",G55)))</formula>
    </cfRule>
    <cfRule type="containsText" dxfId="342" priority="19" operator="containsText" text="ATENDE PARCIAL">
      <formula>NOT(ISERROR(SEARCH("ATENDE PARCIAL",G55)))</formula>
    </cfRule>
    <cfRule type="containsText" dxfId="341" priority="20" operator="containsText" text="ATENDE">
      <formula>NOT(ISERROR(SEARCH("ATENDE",G55)))</formula>
    </cfRule>
  </conditionalFormatting>
  <conditionalFormatting sqref="G56">
    <cfRule type="containsText" dxfId="340" priority="15" operator="containsText" text="NÃO ATENDE">
      <formula>NOT(ISERROR(SEARCH("NÃO ATENDE",G56)))</formula>
    </cfRule>
    <cfRule type="containsText" dxfId="339" priority="16" operator="containsText" text="ATENDE PARCIAL">
      <formula>NOT(ISERROR(SEARCH("ATENDE PARCIAL",G56)))</formula>
    </cfRule>
    <cfRule type="containsText" dxfId="338" priority="17" operator="containsText" text="ATENDE">
      <formula>NOT(ISERROR(SEARCH("ATENDE",G56)))</formula>
    </cfRule>
  </conditionalFormatting>
  <conditionalFormatting sqref="G59">
    <cfRule type="containsText" dxfId="337" priority="12" operator="containsText" text="NÃO ATENDE">
      <formula>NOT(ISERROR(SEARCH("NÃO ATENDE",G59)))</formula>
    </cfRule>
    <cfRule type="containsText" dxfId="336" priority="13" operator="containsText" text="ATENDE PARCIAL">
      <formula>NOT(ISERROR(SEARCH("ATENDE PARCIAL",G59)))</formula>
    </cfRule>
    <cfRule type="containsText" dxfId="335" priority="14" operator="containsText" text="ATENDE">
      <formula>NOT(ISERROR(SEARCH("ATENDE",G59)))</formula>
    </cfRule>
  </conditionalFormatting>
  <conditionalFormatting sqref="T23:T24">
    <cfRule type="containsText" dxfId="334" priority="6" operator="containsText" text="NÃO ATENDE">
      <formula>NOT(ISERROR(SEARCH("NÃO ATENDE",T23)))</formula>
    </cfRule>
    <cfRule type="containsText" dxfId="333" priority="7" operator="containsText" text="ATENDE PARCIAL">
      <formula>NOT(ISERROR(SEARCH("ATENDE PARCIAL",T23)))</formula>
    </cfRule>
    <cfRule type="containsText" dxfId="332" priority="8" operator="containsText" text="ATENDE">
      <formula>NOT(ISERROR(SEARCH("ATENDE",T23)))</formula>
    </cfRule>
  </conditionalFormatting>
  <conditionalFormatting sqref="I24:I28">
    <cfRule type="containsText" dxfId="331" priority="3" operator="containsText" text="NÃO ATENDE">
      <formula>NOT(ISERROR(SEARCH("NÃO ATENDE",I24)))</formula>
    </cfRule>
    <cfRule type="containsText" dxfId="330" priority="4" operator="containsText" text="ATENDE PARCIAL">
      <formula>NOT(ISERROR(SEARCH("ATENDE PARCIAL",I24)))</formula>
    </cfRule>
    <cfRule type="containsText" dxfId="329" priority="5" operator="containsText" text="ATENDE">
      <formula>NOT(ISERROR(SEARCH("ATENDE",I24)))</formula>
    </cfRule>
  </conditionalFormatting>
  <conditionalFormatting sqref="H29:I29">
    <cfRule type="cellIs" dxfId="328" priority="1" operator="lessThan">
      <formula>0.85</formula>
    </cfRule>
    <cfRule type="cellIs" dxfId="327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1E3BBDD-1C67-4034-8876-EB8089EA6167}">
          <x14:formula1>
            <xm:f>'VALIDAÇÃO DE DADOS'!$I$1:$I$2</xm:f>
          </x14:formula1>
          <xm:sqref>G36:G38 G40:G41 G33 G62 G53</xm:sqref>
        </x14:dataValidation>
        <x14:dataValidation type="list" allowBlank="1" showInputMessage="1" showErrorMessage="1" xr:uid="{9673C220-F24B-48CB-92AC-311A0B207890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A3D536B9-477B-4F26-BBCE-CFFECB284713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2E212C4F-7DB8-4707-84F8-9710700D6554}">
          <x14:formula1>
            <xm:f>'VALIDAÇÃO DE DADOS'!$M$1:$M$6</xm:f>
          </x14:formula1>
          <xm:sqref>J20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7707B-65CE-4F8D-A7A6-CA567657F8A3}">
  <dimension ref="B1:T64"/>
  <sheetViews>
    <sheetView showGridLines="0" topLeftCell="A34" zoomScaleNormal="100" workbookViewId="0">
      <selection activeCell="E35" sqref="E35:F35"/>
    </sheetView>
  </sheetViews>
  <sheetFormatPr defaultColWidth="9.140625" defaultRowHeight="14.45"/>
  <cols>
    <col min="1" max="1" width="1.140625" customWidth="1"/>
    <col min="2" max="2" width="7.42578125" customWidth="1"/>
    <col min="3" max="3" width="17.7109375" customWidth="1"/>
    <col min="4" max="4" width="9.7109375" customWidth="1"/>
    <col min="5" max="5" width="29.85546875" customWidth="1"/>
    <col min="6" max="6" width="9.7109375" customWidth="1"/>
    <col min="7" max="7" width="11.5703125" style="6" customWidth="1"/>
    <col min="8" max="8" width="9.7109375" style="6" customWidth="1"/>
    <col min="9" max="9" width="9.7109375" customWidth="1"/>
    <col min="10" max="10" width="41.7109375" customWidth="1"/>
    <col min="11" max="11" width="11.7109375" customWidth="1"/>
    <col min="12" max="12" width="12" customWidth="1"/>
    <col min="13" max="13" width="12.140625" customWidth="1"/>
    <col min="14" max="14" width="12.28515625" bestFit="1" customWidth="1"/>
    <col min="15" max="15" width="17.5703125" customWidth="1"/>
  </cols>
  <sheetData>
    <row r="1" spans="2:14" ht="10.5" customHeight="1" thickBot="1">
      <c r="B1" s="1"/>
      <c r="C1" s="1"/>
      <c r="D1" s="1"/>
      <c r="E1" s="1"/>
      <c r="F1" s="1"/>
      <c r="G1" s="1"/>
      <c r="H1" s="1"/>
      <c r="I1" s="2"/>
      <c r="J1" s="3"/>
      <c r="K1" s="1"/>
      <c r="L1" s="1"/>
    </row>
    <row r="2" spans="2:14" ht="9.75" customHeight="1">
      <c r="B2" s="34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8"/>
    </row>
    <row r="3" spans="2:14" ht="12" customHeight="1">
      <c r="B3" s="39"/>
      <c r="C3" s="31" t="s">
        <v>1616</v>
      </c>
      <c r="D3" s="313" t="s">
        <v>1617</v>
      </c>
      <c r="E3" s="313"/>
      <c r="F3" s="316" t="s">
        <v>1618</v>
      </c>
      <c r="G3" s="317"/>
      <c r="H3" s="317"/>
      <c r="I3" s="317"/>
      <c r="J3" s="317"/>
      <c r="K3" s="317"/>
      <c r="L3" s="40"/>
      <c r="M3" s="40"/>
      <c r="N3" s="41"/>
    </row>
    <row r="4" spans="2:14" ht="12" customHeight="1">
      <c r="B4" s="39"/>
      <c r="C4" s="31" t="s">
        <v>1619</v>
      </c>
      <c r="D4" s="313">
        <v>4</v>
      </c>
      <c r="E4" s="313"/>
      <c r="F4" s="316"/>
      <c r="G4" s="317"/>
      <c r="H4" s="317"/>
      <c r="I4" s="317"/>
      <c r="J4" s="317"/>
      <c r="K4" s="317"/>
      <c r="L4" s="40"/>
      <c r="M4" s="40"/>
      <c r="N4" s="41"/>
    </row>
    <row r="5" spans="2:14" ht="12" customHeight="1">
      <c r="B5" s="39"/>
      <c r="C5" s="32" t="s">
        <v>1620</v>
      </c>
      <c r="D5" s="313" t="s">
        <v>1621</v>
      </c>
      <c r="E5" s="313"/>
      <c r="F5" s="316"/>
      <c r="G5" s="317"/>
      <c r="H5" s="317"/>
      <c r="I5" s="317"/>
      <c r="J5" s="317"/>
      <c r="K5" s="317"/>
      <c r="L5" s="40"/>
      <c r="M5" s="40"/>
      <c r="N5" s="41"/>
    </row>
    <row r="6" spans="2:14" ht="12" customHeight="1">
      <c r="B6" s="39"/>
      <c r="C6" s="31" t="s">
        <v>1622</v>
      </c>
      <c r="D6" s="313" t="s">
        <v>1623</v>
      </c>
      <c r="E6" s="313"/>
      <c r="F6" s="316"/>
      <c r="G6" s="317"/>
      <c r="H6" s="317"/>
      <c r="I6" s="317"/>
      <c r="J6" s="317"/>
      <c r="K6" s="317"/>
      <c r="L6" s="40"/>
      <c r="M6" s="40"/>
      <c r="N6" s="41"/>
    </row>
    <row r="7" spans="2:14" ht="12" customHeight="1">
      <c r="B7" s="39"/>
      <c r="C7" s="31" t="s">
        <v>1624</v>
      </c>
      <c r="D7" s="318">
        <v>44755</v>
      </c>
      <c r="E7" s="313"/>
      <c r="F7" s="316"/>
      <c r="G7" s="317"/>
      <c r="H7" s="317"/>
      <c r="I7" s="317"/>
      <c r="J7" s="317"/>
      <c r="K7" s="317"/>
      <c r="L7" s="40"/>
      <c r="M7" s="40"/>
      <c r="N7" s="41"/>
    </row>
    <row r="8" spans="2:14" ht="12" customHeight="1">
      <c r="B8" s="39"/>
      <c r="C8" s="31" t="s">
        <v>1625</v>
      </c>
      <c r="D8" s="313" t="s">
        <v>1626</v>
      </c>
      <c r="E8" s="313"/>
      <c r="F8" s="316"/>
      <c r="G8" s="317"/>
      <c r="H8" s="317"/>
      <c r="I8" s="317"/>
      <c r="J8" s="317"/>
      <c r="K8" s="317"/>
      <c r="L8" s="40"/>
      <c r="M8" s="40"/>
      <c r="N8" s="41"/>
    </row>
    <row r="9" spans="2:14" ht="12" customHeight="1">
      <c r="B9" s="39"/>
      <c r="C9" s="31" t="s">
        <v>1627</v>
      </c>
      <c r="D9" s="313" t="s">
        <v>1628</v>
      </c>
      <c r="E9" s="313"/>
      <c r="F9" s="316"/>
      <c r="G9" s="317"/>
      <c r="H9" s="317"/>
      <c r="I9" s="317"/>
      <c r="J9" s="317"/>
      <c r="K9" s="317"/>
      <c r="L9" s="40"/>
      <c r="M9" s="40"/>
      <c r="N9" s="41"/>
    </row>
    <row r="10" spans="2:14" ht="12" customHeight="1">
      <c r="B10" s="39"/>
      <c r="C10" s="31" t="s">
        <v>1629</v>
      </c>
      <c r="D10" s="313" t="s">
        <v>1630</v>
      </c>
      <c r="E10" s="313"/>
      <c r="F10" s="316"/>
      <c r="G10" s="317"/>
      <c r="H10" s="317"/>
      <c r="I10" s="317"/>
      <c r="J10" s="317"/>
      <c r="K10" s="317"/>
      <c r="L10" s="40"/>
      <c r="M10" s="40"/>
      <c r="N10" s="41"/>
    </row>
    <row r="11" spans="2:14" ht="7.5" customHeight="1" thickBot="1">
      <c r="B11" s="42"/>
      <c r="C11" s="43"/>
      <c r="D11" s="43"/>
      <c r="E11" s="43"/>
      <c r="F11" s="43"/>
      <c r="G11" s="44"/>
      <c r="H11" s="44"/>
      <c r="I11" s="45"/>
      <c r="J11" s="46">
        <v>7</v>
      </c>
      <c r="K11" s="47"/>
      <c r="L11" s="47"/>
      <c r="M11" s="47"/>
      <c r="N11" s="48"/>
    </row>
    <row r="12" spans="2:14" ht="5.25" customHeight="1">
      <c r="B12" s="49"/>
      <c r="C12" s="49"/>
      <c r="D12" s="49"/>
      <c r="E12" s="49"/>
      <c r="F12" s="49"/>
      <c r="G12" s="50"/>
      <c r="H12" s="50"/>
      <c r="I12" s="51"/>
      <c r="J12" s="52"/>
      <c r="K12" s="53"/>
      <c r="L12" s="53"/>
      <c r="M12" s="54"/>
      <c r="N12" s="54"/>
    </row>
    <row r="13" spans="2:14">
      <c r="B13" s="314" t="s">
        <v>1631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</row>
    <row r="14" spans="2:14"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</row>
    <row r="15" spans="2:14" ht="15" customHeight="1">
      <c r="B15" s="315" t="s">
        <v>1632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</row>
    <row r="16" spans="2:14"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</row>
    <row r="17" spans="2:20" s="5" customFormat="1">
      <c r="B17" s="307" t="s">
        <v>1633</v>
      </c>
      <c r="C17" s="308"/>
      <c r="D17" s="309"/>
      <c r="E17" s="55" t="s">
        <v>1634</v>
      </c>
      <c r="F17" s="307" t="s">
        <v>1635</v>
      </c>
      <c r="G17" s="308"/>
      <c r="H17" s="308"/>
      <c r="I17" s="309"/>
      <c r="J17" s="56" t="s">
        <v>1636</v>
      </c>
      <c r="K17" s="295" t="s">
        <v>1637</v>
      </c>
      <c r="L17" s="296"/>
      <c r="M17" s="296"/>
      <c r="N17" s="297"/>
    </row>
    <row r="18" spans="2:20" s="76" customFormat="1" ht="18.75" customHeight="1">
      <c r="B18" s="298">
        <v>4800053954</v>
      </c>
      <c r="C18" s="299"/>
      <c r="D18" s="300"/>
      <c r="E18" s="57">
        <v>43124</v>
      </c>
      <c r="F18" s="301">
        <v>44950</v>
      </c>
      <c r="G18" s="302"/>
      <c r="H18" s="302"/>
      <c r="I18" s="303"/>
      <c r="J18" s="58" t="s">
        <v>1638</v>
      </c>
      <c r="K18" s="304" t="s">
        <v>1639</v>
      </c>
      <c r="L18" s="305"/>
      <c r="M18" s="305"/>
      <c r="N18" s="306"/>
    </row>
    <row r="19" spans="2:20" s="5" customFormat="1">
      <c r="B19" s="307" t="s">
        <v>1640</v>
      </c>
      <c r="C19" s="308"/>
      <c r="D19" s="309"/>
      <c r="E19" s="55" t="s">
        <v>1641</v>
      </c>
      <c r="F19" s="307" t="s">
        <v>1642</v>
      </c>
      <c r="G19" s="308"/>
      <c r="H19" s="308"/>
      <c r="I19" s="309"/>
      <c r="J19" s="56" t="s">
        <v>1643</v>
      </c>
      <c r="K19" s="295" t="s">
        <v>1644</v>
      </c>
      <c r="L19" s="310"/>
      <c r="M19" s="112"/>
      <c r="N19" s="113"/>
    </row>
    <row r="20" spans="2:20" s="75" customFormat="1" ht="21.75" customHeight="1">
      <c r="B20" s="298" t="str">
        <f>VLOOKUP(B18,'VALIDAÇÃO DE DADOS'!A1:E2068,5,0)</f>
        <v>DIRETORIA PRESIDÊNCIA</v>
      </c>
      <c r="C20" s="299"/>
      <c r="D20" s="300"/>
      <c r="E20" s="77" t="str">
        <f>VLOOKUP(B18,'VALIDAÇÃO DE DADOS'!A1:E2068,4,0)</f>
        <v>SAÚDE E SEGURANÇA</v>
      </c>
      <c r="F20" s="298" t="str">
        <f>VLOOKUP(B18,'VALIDAÇÃO DE DADOS'!A1:E2068,3,0)</f>
        <v>SAÚDE E SEGURANÇA</v>
      </c>
      <c r="G20" s="299"/>
      <c r="H20" s="299"/>
      <c r="I20" s="300"/>
      <c r="J20" s="58" t="s">
        <v>18</v>
      </c>
      <c r="K20" s="311">
        <v>44743</v>
      </c>
      <c r="L20" s="312"/>
      <c r="M20" s="110"/>
      <c r="N20" s="111"/>
    </row>
    <row r="21" spans="2:20" ht="6" customHeight="1" thickBot="1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</row>
    <row r="22" spans="2:20" ht="48" customHeight="1">
      <c r="B22" s="178"/>
      <c r="C22" s="30"/>
      <c r="D22" s="30"/>
      <c r="E22" s="30"/>
      <c r="F22" s="30"/>
      <c r="G22" s="30"/>
      <c r="H22" s="30"/>
      <c r="I22" s="30"/>
      <c r="J22" s="274"/>
      <c r="K22" s="274"/>
      <c r="L22" s="274"/>
      <c r="M22" s="274"/>
      <c r="N22" s="275"/>
      <c r="S22" s="88"/>
      <c r="T22" s="89"/>
    </row>
    <row r="23" spans="2:20" ht="24" customHeight="1">
      <c r="B23" s="95"/>
      <c r="C23" s="106"/>
      <c r="D23" s="106" t="s">
        <v>1645</v>
      </c>
      <c r="E23" s="107" t="s">
        <v>1646</v>
      </c>
      <c r="F23" s="107" t="s">
        <v>1647</v>
      </c>
      <c r="G23" s="107" t="s">
        <v>1648</v>
      </c>
      <c r="H23" s="107" t="s">
        <v>1649</v>
      </c>
      <c r="I23" s="107" t="s">
        <v>1650</v>
      </c>
      <c r="J23" s="96"/>
      <c r="K23" s="96" t="s">
        <v>1651</v>
      </c>
      <c r="L23" s="96" t="s">
        <v>1652</v>
      </c>
      <c r="M23" s="96" t="s">
        <v>1653</v>
      </c>
      <c r="N23" s="93" t="s">
        <v>1654</v>
      </c>
      <c r="S23" s="88"/>
      <c r="T23" s="87"/>
    </row>
    <row r="24" spans="2:20" ht="29.25" customHeight="1">
      <c r="B24" s="95"/>
      <c r="C24" s="98"/>
      <c r="D24" s="98" t="s">
        <v>1655</v>
      </c>
      <c r="E24" s="99">
        <f>IF(E28=0%,0%,H47)</f>
        <v>1.0000000000000002</v>
      </c>
      <c r="F24" s="100">
        <f>1-E24</f>
        <v>0</v>
      </c>
      <c r="G24" s="101">
        <v>0.1</v>
      </c>
      <c r="H24" s="101">
        <v>0.05</v>
      </c>
      <c r="I24" s="101">
        <v>0.35</v>
      </c>
      <c r="J24" s="104" t="s">
        <v>1656</v>
      </c>
      <c r="K24" s="174">
        <f>F32+F33+F34+F35+F36+F37+F38+F39+F40+F41+F42+F43+F44+F45+F46</f>
        <v>0.50000000000000011</v>
      </c>
      <c r="L24" s="174">
        <f>K24/$K$28</f>
        <v>0.62500000000000011</v>
      </c>
      <c r="M24" s="91"/>
      <c r="N24" s="176">
        <f>M24/$K$28</f>
        <v>0</v>
      </c>
      <c r="S24" s="88"/>
      <c r="T24" s="87"/>
    </row>
    <row r="25" spans="2:20" ht="20.100000000000001" customHeight="1">
      <c r="B25" s="95"/>
      <c r="C25" s="98"/>
      <c r="D25" s="98" t="s">
        <v>1657</v>
      </c>
      <c r="E25" s="99">
        <f>IF(E28=0%,0%,H51)</f>
        <v>1</v>
      </c>
      <c r="F25" s="100">
        <f>1-E25</f>
        <v>0</v>
      </c>
      <c r="G25" s="101">
        <v>0.1</v>
      </c>
      <c r="H25" s="101">
        <v>0.05</v>
      </c>
      <c r="I25" s="101">
        <v>0.35</v>
      </c>
      <c r="J25" s="105" t="s">
        <v>1658</v>
      </c>
      <c r="K25" s="174"/>
      <c r="L25" s="174"/>
      <c r="M25" s="91"/>
      <c r="N25" s="176"/>
      <c r="S25" s="88"/>
      <c r="T25" s="90"/>
    </row>
    <row r="26" spans="2:20" ht="20.100000000000001" customHeight="1">
      <c r="B26" s="95"/>
      <c r="C26" s="98"/>
      <c r="D26" s="98" t="s">
        <v>1659</v>
      </c>
      <c r="E26" s="100">
        <f>IF(E28=0%,0%,H57)</f>
        <v>1</v>
      </c>
      <c r="F26" s="100">
        <f>1-E26</f>
        <v>0</v>
      </c>
      <c r="G26" s="101">
        <v>0.1</v>
      </c>
      <c r="H26" s="101">
        <v>0.05</v>
      </c>
      <c r="I26" s="101">
        <v>0.35</v>
      </c>
      <c r="J26" s="105" t="s">
        <v>1660</v>
      </c>
      <c r="K26" s="94"/>
      <c r="L26" s="174"/>
      <c r="M26" s="92"/>
      <c r="N26" s="176"/>
    </row>
    <row r="27" spans="2:20" ht="38.25" customHeight="1">
      <c r="B27" s="95"/>
      <c r="C27" s="98"/>
      <c r="D27" s="98" t="s">
        <v>1608</v>
      </c>
      <c r="E27" s="100">
        <f>IF(E28=0%,0%,H60)</f>
        <v>1</v>
      </c>
      <c r="F27" s="100">
        <f>1-E27</f>
        <v>0</v>
      </c>
      <c r="G27" s="101">
        <v>0.1</v>
      </c>
      <c r="H27" s="101">
        <v>0.05</v>
      </c>
      <c r="I27" s="101">
        <v>0.35</v>
      </c>
      <c r="J27" s="105" t="s">
        <v>1661</v>
      </c>
      <c r="K27" s="94"/>
      <c r="L27" s="174"/>
      <c r="M27" s="92"/>
      <c r="N27" s="176"/>
    </row>
    <row r="28" spans="2:20" ht="44.25" customHeight="1" thickBot="1">
      <c r="B28" s="289" t="s">
        <v>1662</v>
      </c>
      <c r="C28" s="290"/>
      <c r="D28" s="290"/>
      <c r="E28" s="102">
        <f>H63</f>
        <v>1</v>
      </c>
      <c r="F28" s="102">
        <f>1-E28</f>
        <v>0</v>
      </c>
      <c r="G28" s="103">
        <v>0.1</v>
      </c>
      <c r="H28" s="101">
        <v>0.05</v>
      </c>
      <c r="I28" s="101">
        <v>0.35</v>
      </c>
      <c r="J28" s="105" t="s">
        <v>1663</v>
      </c>
      <c r="K28" s="94">
        <v>0.8</v>
      </c>
      <c r="L28" s="94">
        <f>SUM(L24:L27)</f>
        <v>0.62500000000000011</v>
      </c>
      <c r="M28" s="91"/>
      <c r="N28" s="177"/>
    </row>
    <row r="29" spans="2:20" ht="26.25" customHeight="1" thickBot="1">
      <c r="B29" s="261" t="s">
        <v>1664</v>
      </c>
      <c r="C29" s="262"/>
      <c r="D29" s="263"/>
      <c r="E29" s="190" t="s">
        <v>1665</v>
      </c>
      <c r="F29" s="272" t="s">
        <v>1666</v>
      </c>
      <c r="G29" s="273"/>
      <c r="H29" s="287">
        <f>IF(E28=0,0,(SUM(I47+I51+I57+I60)))</f>
        <v>1.0000000000000002</v>
      </c>
      <c r="I29" s="288"/>
      <c r="J29" s="191"/>
      <c r="K29" s="270"/>
      <c r="L29" s="270"/>
      <c r="M29" s="270"/>
      <c r="N29" s="271"/>
    </row>
    <row r="30" spans="2:20" ht="4.5" customHeight="1" thickBot="1"/>
    <row r="31" spans="2:20" s="7" customFormat="1" ht="28.5" customHeight="1" thickBot="1">
      <c r="B31" s="8" t="s">
        <v>1518</v>
      </c>
      <c r="C31" s="9" t="s">
        <v>1667</v>
      </c>
      <c r="D31" s="9" t="s">
        <v>1668</v>
      </c>
      <c r="E31" s="9" t="s">
        <v>1520</v>
      </c>
      <c r="F31" s="10" t="s">
        <v>1669</v>
      </c>
      <c r="G31" s="10" t="s">
        <v>1670</v>
      </c>
      <c r="H31" s="10" t="s">
        <v>1654</v>
      </c>
      <c r="I31" s="10" t="s">
        <v>1671</v>
      </c>
      <c r="J31" s="10" t="s">
        <v>1672</v>
      </c>
      <c r="K31" s="276" t="s">
        <v>1673</v>
      </c>
      <c r="L31" s="277"/>
      <c r="M31" s="277"/>
      <c r="N31" s="278"/>
    </row>
    <row r="32" spans="2:20" ht="35.1" customHeight="1">
      <c r="B32" s="291" t="s">
        <v>1674</v>
      </c>
      <c r="C32" s="11" t="s">
        <v>1675</v>
      </c>
      <c r="D32" s="12">
        <v>0.03</v>
      </c>
      <c r="E32" s="11" t="s">
        <v>1676</v>
      </c>
      <c r="F32" s="12">
        <v>0.03</v>
      </c>
      <c r="G32" s="13" t="s">
        <v>5</v>
      </c>
      <c r="H32" s="14">
        <f>IF(G32="ATENDE",1,IF(G32="ATENDE PARCIAL",0.5,0))</f>
        <v>1</v>
      </c>
      <c r="I32" s="14">
        <f>IF(G32="ATENDE",0.03,IF(G32="ATENDE PARCIAL",0.015,0))</f>
        <v>0.03</v>
      </c>
      <c r="J32" s="15"/>
      <c r="K32" s="279"/>
      <c r="L32" s="280"/>
      <c r="M32" s="280"/>
      <c r="N32" s="281"/>
    </row>
    <row r="33" spans="2:14" ht="35.1" customHeight="1">
      <c r="B33" s="292"/>
      <c r="C33" s="24" t="s">
        <v>1677</v>
      </c>
      <c r="D33" s="25">
        <v>0.02</v>
      </c>
      <c r="E33" s="24" t="s">
        <v>1531</v>
      </c>
      <c r="F33" s="25">
        <v>0.02</v>
      </c>
      <c r="G33" s="16" t="s">
        <v>5</v>
      </c>
      <c r="H33" s="17">
        <f>IF(G33="ATENDE",1,0)</f>
        <v>1</v>
      </c>
      <c r="I33" s="17">
        <f>IF(G33="ATENDE",0.02,0)</f>
        <v>0.02</v>
      </c>
      <c r="J33" s="18"/>
      <c r="K33" s="267"/>
      <c r="L33" s="268"/>
      <c r="M33" s="268"/>
      <c r="N33" s="269"/>
    </row>
    <row r="34" spans="2:14" ht="45.75" customHeight="1">
      <c r="B34" s="292"/>
      <c r="C34" s="22" t="s">
        <v>1678</v>
      </c>
      <c r="D34" s="23">
        <v>0.02</v>
      </c>
      <c r="E34" s="22" t="s">
        <v>1536</v>
      </c>
      <c r="F34" s="23">
        <v>0.02</v>
      </c>
      <c r="G34" s="19" t="s">
        <v>5</v>
      </c>
      <c r="H34" s="20">
        <f>IF(G34="ATENDE",1,IF(G34="ATENDE PARCIAL",0.5,0))</f>
        <v>1</v>
      </c>
      <c r="I34" s="20">
        <f>IF(G34="ATENDE",0.02,IF(G34="ATENDE PARCIAL",0.01,0))</f>
        <v>0.02</v>
      </c>
      <c r="J34" s="21"/>
      <c r="K34" s="264"/>
      <c r="L34" s="265"/>
      <c r="M34" s="265"/>
      <c r="N34" s="266"/>
    </row>
    <row r="35" spans="2:14" ht="35.1" customHeight="1">
      <c r="B35" s="292"/>
      <c r="C35" s="24" t="s">
        <v>1679</v>
      </c>
      <c r="D35" s="25">
        <v>0.01</v>
      </c>
      <c r="E35" s="24" t="s">
        <v>1538</v>
      </c>
      <c r="F35" s="25">
        <v>0.01</v>
      </c>
      <c r="G35" s="16" t="s">
        <v>5</v>
      </c>
      <c r="H35" s="17">
        <f>IF(G35="ATENDE",1,IF(G35="ATENDE PARCIAL",0.5,0))</f>
        <v>1</v>
      </c>
      <c r="I35" s="17">
        <f>IF(G35="ATENDE",0.01,IF(G35="ATENDE PARCIAL",0.005,0))</f>
        <v>0.01</v>
      </c>
      <c r="J35" s="18"/>
      <c r="K35" s="267"/>
      <c r="L35" s="268"/>
      <c r="M35" s="268"/>
      <c r="N35" s="269"/>
    </row>
    <row r="36" spans="2:14" ht="35.1" customHeight="1">
      <c r="B36" s="292"/>
      <c r="C36" s="294" t="s">
        <v>1680</v>
      </c>
      <c r="D36" s="319">
        <v>0.2</v>
      </c>
      <c r="E36" s="22" t="s">
        <v>1543</v>
      </c>
      <c r="F36" s="23">
        <v>0.01</v>
      </c>
      <c r="G36" s="19" t="s">
        <v>5</v>
      </c>
      <c r="H36" s="20">
        <f>IF(G36="ATENDE",1,0)</f>
        <v>1</v>
      </c>
      <c r="I36" s="20">
        <f>IF(G36="ATENDE",0.01,0)</f>
        <v>0.01</v>
      </c>
      <c r="J36" s="21"/>
      <c r="K36" s="264"/>
      <c r="L36" s="265"/>
      <c r="M36" s="265"/>
      <c r="N36" s="266"/>
    </row>
    <row r="37" spans="2:14" ht="35.1" customHeight="1">
      <c r="B37" s="292"/>
      <c r="C37" s="294"/>
      <c r="D37" s="319"/>
      <c r="E37" s="22" t="s">
        <v>1547</v>
      </c>
      <c r="F37" s="23">
        <v>0.01</v>
      </c>
      <c r="G37" s="19" t="s">
        <v>5</v>
      </c>
      <c r="H37" s="20">
        <f>IF(G37="ATENDE",1,0)</f>
        <v>1</v>
      </c>
      <c r="I37" s="20">
        <f>IF(G37="ATENDE",0.01,0)</f>
        <v>0.01</v>
      </c>
      <c r="J37" s="21"/>
      <c r="K37" s="264"/>
      <c r="L37" s="265"/>
      <c r="M37" s="265"/>
      <c r="N37" s="266"/>
    </row>
    <row r="38" spans="2:14" ht="35.1" customHeight="1">
      <c r="B38" s="292"/>
      <c r="C38" s="294"/>
      <c r="D38" s="319"/>
      <c r="E38" s="22" t="s">
        <v>1681</v>
      </c>
      <c r="F38" s="23">
        <v>0.16</v>
      </c>
      <c r="G38" s="19" t="s">
        <v>5</v>
      </c>
      <c r="H38" s="20">
        <f>IF(G38="ATENDE",1,0)</f>
        <v>1</v>
      </c>
      <c r="I38" s="20">
        <f>IF(G38="ATENDE",0.16,0)</f>
        <v>0.16</v>
      </c>
      <c r="J38" s="21"/>
      <c r="K38" s="264"/>
      <c r="L38" s="265"/>
      <c r="M38" s="265"/>
      <c r="N38" s="266"/>
    </row>
    <row r="39" spans="2:14" ht="35.1" customHeight="1">
      <c r="B39" s="292"/>
      <c r="C39" s="294"/>
      <c r="D39" s="319"/>
      <c r="E39" s="22" t="s">
        <v>1553</v>
      </c>
      <c r="F39" s="23">
        <v>0.02</v>
      </c>
      <c r="G39" s="19" t="s">
        <v>5</v>
      </c>
      <c r="H39" s="20">
        <f>IF(G39="ATENDE",1,IF(G39="ATENDE PARCIAL",0.5,0))</f>
        <v>1</v>
      </c>
      <c r="I39" s="20">
        <f>IF(G39="ATENDE",0.02,IF(G39="ATENDE PARCIAL",0.01,0))</f>
        <v>0.02</v>
      </c>
      <c r="J39" s="21"/>
      <c r="K39" s="264"/>
      <c r="L39" s="265"/>
      <c r="M39" s="265"/>
      <c r="N39" s="266"/>
    </row>
    <row r="40" spans="2:14" ht="35.1" customHeight="1">
      <c r="B40" s="292"/>
      <c r="C40" s="320" t="s">
        <v>1682</v>
      </c>
      <c r="D40" s="321">
        <v>0.05</v>
      </c>
      <c r="E40" s="24" t="s">
        <v>1557</v>
      </c>
      <c r="F40" s="25">
        <v>0.02</v>
      </c>
      <c r="G40" s="16" t="s">
        <v>5</v>
      </c>
      <c r="H40" s="17">
        <f>IF(G40="ATENDE",1,0)</f>
        <v>1</v>
      </c>
      <c r="I40" s="17">
        <f>IF(G40="ATENDE",0.02,0)</f>
        <v>0.02</v>
      </c>
      <c r="J40" s="18"/>
      <c r="K40" s="267"/>
      <c r="L40" s="268"/>
      <c r="M40" s="268"/>
      <c r="N40" s="269"/>
    </row>
    <row r="41" spans="2:14" ht="35.1" customHeight="1">
      <c r="B41" s="292"/>
      <c r="C41" s="320"/>
      <c r="D41" s="321"/>
      <c r="E41" s="24" t="s">
        <v>1560</v>
      </c>
      <c r="F41" s="25">
        <v>0.03</v>
      </c>
      <c r="G41" s="16" t="s">
        <v>5</v>
      </c>
      <c r="H41" s="17">
        <f>IF(G41="ATENDE",1,0)</f>
        <v>1</v>
      </c>
      <c r="I41" s="17">
        <f>IF(G41="ATENDE",0.03,0)</f>
        <v>0.03</v>
      </c>
      <c r="J41" s="18"/>
      <c r="K41" s="267"/>
      <c r="L41" s="268"/>
      <c r="M41" s="268"/>
      <c r="N41" s="269"/>
    </row>
    <row r="42" spans="2:14" ht="35.1" customHeight="1">
      <c r="B42" s="292"/>
      <c r="C42" s="22" t="s">
        <v>1683</v>
      </c>
      <c r="D42" s="23">
        <v>0.02</v>
      </c>
      <c r="E42" s="22" t="s">
        <v>1564</v>
      </c>
      <c r="F42" s="23">
        <v>0.02</v>
      </c>
      <c r="G42" s="19" t="s">
        <v>5</v>
      </c>
      <c r="H42" s="20">
        <f t="shared" ref="H42:H46" si="0">IF(G42="ATENDE",1,IF(G42="ATENDE PARCIAL",0.5,0))</f>
        <v>1</v>
      </c>
      <c r="I42" s="20">
        <f>IF(G42="ATENDE",0.02,IF(G42="ATENDE PARCIAL",0.01,0))</f>
        <v>0.02</v>
      </c>
      <c r="J42" s="21"/>
      <c r="K42" s="264"/>
      <c r="L42" s="265"/>
      <c r="M42" s="265"/>
      <c r="N42" s="266"/>
    </row>
    <row r="43" spans="2:14" ht="35.1" customHeight="1">
      <c r="B43" s="292"/>
      <c r="C43" s="24" t="s">
        <v>1684</v>
      </c>
      <c r="D43" s="25">
        <v>0.03</v>
      </c>
      <c r="E43" s="24" t="s">
        <v>1685</v>
      </c>
      <c r="F43" s="25">
        <v>0.03</v>
      </c>
      <c r="G43" s="16" t="s">
        <v>5</v>
      </c>
      <c r="H43" s="26">
        <f t="shared" si="0"/>
        <v>1</v>
      </c>
      <c r="I43" s="26">
        <f>IF(G43="ATENDE",0.03,IF(G43="ATENDE PARCIAL",0.015,0))</f>
        <v>0.03</v>
      </c>
      <c r="J43" s="18"/>
      <c r="K43" s="267"/>
      <c r="L43" s="268"/>
      <c r="M43" s="268"/>
      <c r="N43" s="269"/>
    </row>
    <row r="44" spans="2:14" ht="35.1" customHeight="1">
      <c r="B44" s="292"/>
      <c r="C44" s="22" t="s">
        <v>1686</v>
      </c>
      <c r="D44" s="23">
        <v>0.02</v>
      </c>
      <c r="E44" s="22" t="s">
        <v>1687</v>
      </c>
      <c r="F44" s="23">
        <v>0.02</v>
      </c>
      <c r="G44" s="19" t="s">
        <v>5</v>
      </c>
      <c r="H44" s="20">
        <f t="shared" si="0"/>
        <v>1</v>
      </c>
      <c r="I44" s="20">
        <f>IF(G44="ATENDE",0.02,IF(G44="ATENDE PARCIAL",0.01,0))</f>
        <v>0.02</v>
      </c>
      <c r="J44" s="21"/>
      <c r="K44" s="264"/>
      <c r="L44" s="265"/>
      <c r="M44" s="265"/>
      <c r="N44" s="266"/>
    </row>
    <row r="45" spans="2:14" ht="35.1" customHeight="1">
      <c r="B45" s="292"/>
      <c r="C45" s="320" t="s">
        <v>1688</v>
      </c>
      <c r="D45" s="321">
        <v>0.1</v>
      </c>
      <c r="E45" s="24" t="s">
        <v>1577</v>
      </c>
      <c r="F45" s="25">
        <v>0.05</v>
      </c>
      <c r="G45" s="16" t="s">
        <v>5</v>
      </c>
      <c r="H45" s="26">
        <f t="shared" si="0"/>
        <v>1</v>
      </c>
      <c r="I45" s="26">
        <f>IF(G45="ATENDE",0.05,IF(G45="ATENDE PARCIAL",0.025,0))</f>
        <v>0.05</v>
      </c>
      <c r="J45" s="18"/>
      <c r="K45" s="267"/>
      <c r="L45" s="268"/>
      <c r="M45" s="268"/>
      <c r="N45" s="269"/>
    </row>
    <row r="46" spans="2:14" ht="35.1" customHeight="1">
      <c r="B46" s="292"/>
      <c r="C46" s="320"/>
      <c r="D46" s="321"/>
      <c r="E46" s="24" t="s">
        <v>1689</v>
      </c>
      <c r="F46" s="25">
        <v>0.05</v>
      </c>
      <c r="G46" s="16" t="s">
        <v>5</v>
      </c>
      <c r="H46" s="26">
        <f t="shared" si="0"/>
        <v>1</v>
      </c>
      <c r="I46" s="26">
        <f>IF(G46="ATENDE",0.05,IF(G46="ATENDE PARCIAL",0.025,0))</f>
        <v>0.05</v>
      </c>
      <c r="J46" s="18"/>
      <c r="K46" s="267"/>
      <c r="L46" s="268"/>
      <c r="M46" s="268"/>
      <c r="N46" s="269"/>
    </row>
    <row r="47" spans="2:14" ht="35.1" customHeight="1" thickBot="1">
      <c r="B47" s="293"/>
      <c r="C47" s="243" t="s">
        <v>1690</v>
      </c>
      <c r="D47" s="243"/>
      <c r="E47" s="243"/>
      <c r="F47" s="243"/>
      <c r="G47" s="27" t="str">
        <f>IF(I47&lt;0.25,"NÃO ATENDE",IF(I47&gt;=0.4,"ATENDE","ATENDE PARCIAL"))</f>
        <v>ATENDE</v>
      </c>
      <c r="H47" s="97">
        <f>I47/50*100</f>
        <v>1.0000000000000002</v>
      </c>
      <c r="I47" s="28">
        <f>SUM(I32:I46)</f>
        <v>0.50000000000000011</v>
      </c>
      <c r="J47" s="29"/>
      <c r="K47" s="284"/>
      <c r="L47" s="285"/>
      <c r="M47" s="285"/>
      <c r="N47" s="286"/>
    </row>
    <row r="48" spans="2:14" ht="3.75" customHeight="1" thickBot="1">
      <c r="C48" s="30"/>
    </row>
    <row r="49" spans="2:14" ht="35.1" customHeight="1">
      <c r="B49" s="257" t="s">
        <v>1691</v>
      </c>
      <c r="C49" s="80" t="s">
        <v>1692</v>
      </c>
      <c r="D49" s="81">
        <v>0.03</v>
      </c>
      <c r="E49" s="80" t="s">
        <v>1585</v>
      </c>
      <c r="F49" s="81">
        <v>0.03</v>
      </c>
      <c r="G49" s="13" t="s">
        <v>5</v>
      </c>
      <c r="H49" s="83">
        <f>IF(G49="ATENDE",1,IF(G49="ATENDE PARCIAL",0.5,0))</f>
        <v>1</v>
      </c>
      <c r="I49" s="83">
        <f>IF(G49="ATENDE",0.03,IF(G49="ATENDE PARCIAL",0.015,0))</f>
        <v>0.03</v>
      </c>
      <c r="J49" s="84"/>
      <c r="K49" s="240"/>
      <c r="L49" s="241"/>
      <c r="M49" s="241"/>
      <c r="N49" s="242"/>
    </row>
    <row r="50" spans="2:14" ht="35.1" customHeight="1">
      <c r="B50" s="258"/>
      <c r="C50" s="199" t="s">
        <v>1693</v>
      </c>
      <c r="D50" s="200">
        <v>0.15</v>
      </c>
      <c r="E50" s="22" t="s">
        <v>1588</v>
      </c>
      <c r="F50" s="202">
        <v>0.15</v>
      </c>
      <c r="G50" s="19" t="s">
        <v>5</v>
      </c>
      <c r="H50" s="20">
        <f>IF(G50="ATENDE",1,IF(G50="ATENDE PARCIAL",0.5,0))</f>
        <v>1</v>
      </c>
      <c r="I50" s="20">
        <f>IF(G50="ATENDE",0.15,IF(G50="ATENDE PARCIAL",0.075,0))</f>
        <v>0.15</v>
      </c>
      <c r="J50" s="78"/>
      <c r="K50" s="252"/>
      <c r="L50" s="253"/>
      <c r="M50" s="253"/>
      <c r="N50" s="254"/>
    </row>
    <row r="51" spans="2:14" ht="35.1" customHeight="1" thickBot="1">
      <c r="B51" s="259"/>
      <c r="C51" s="243" t="s">
        <v>1690</v>
      </c>
      <c r="D51" s="243"/>
      <c r="E51" s="243"/>
      <c r="F51" s="243"/>
      <c r="G51" s="27" t="str">
        <f>IF(I51&lt;0.1,"NÃO ATENDE",IF(I51&gt;=0.18,"ATENDE","ATENDE PARCIAL"))</f>
        <v>ATENDE</v>
      </c>
      <c r="H51" s="28">
        <f>I51/18*100</f>
        <v>1</v>
      </c>
      <c r="I51" s="28">
        <f>SUM(I49:I50)</f>
        <v>0.18</v>
      </c>
      <c r="J51" s="85"/>
      <c r="K51" s="244"/>
      <c r="L51" s="245"/>
      <c r="M51" s="245"/>
      <c r="N51" s="246"/>
    </row>
    <row r="52" spans="2:14" ht="5.25" customHeight="1" thickBot="1">
      <c r="C52" s="30"/>
      <c r="D52" s="30"/>
      <c r="L52" s="207"/>
      <c r="M52" s="207"/>
    </row>
    <row r="53" spans="2:14" ht="35.1" customHeight="1">
      <c r="B53" s="235" t="s">
        <v>1694</v>
      </c>
      <c r="C53" s="11" t="s">
        <v>1601</v>
      </c>
      <c r="D53" s="203">
        <v>0.03</v>
      </c>
      <c r="E53" s="11" t="s">
        <v>1601</v>
      </c>
      <c r="F53" s="12">
        <v>0.03</v>
      </c>
      <c r="G53" s="82" t="s">
        <v>5</v>
      </c>
      <c r="H53" s="14">
        <f>IF(G53="ATENDE",1,0)</f>
        <v>1</v>
      </c>
      <c r="I53" s="14">
        <f>IF(G53="ATENDE",0.03,IF(G53="ATENDE PARCIAL",0.015,0))</f>
        <v>0.03</v>
      </c>
      <c r="J53" s="204"/>
      <c r="K53" s="205"/>
      <c r="L53" s="206"/>
      <c r="M53" s="206"/>
      <c r="N53" s="208"/>
    </row>
    <row r="54" spans="2:14" ht="35.1" customHeight="1">
      <c r="B54" s="236"/>
      <c r="C54" s="255" t="s">
        <v>1695</v>
      </c>
      <c r="D54" s="282">
        <v>0.1</v>
      </c>
      <c r="E54" s="24" t="s">
        <v>1696</v>
      </c>
      <c r="F54" s="25">
        <v>0.05</v>
      </c>
      <c r="G54" s="19" t="s">
        <v>5</v>
      </c>
      <c r="H54" s="17">
        <f>IF(G54="ATENDE",1,IF(G54="ATENDE PARCIAL",0.5,0))</f>
        <v>1</v>
      </c>
      <c r="I54" s="17">
        <f>IF(G54="ATENDE",0.05,IF(G54="ATENDE PARCIAL",0.025,0))</f>
        <v>0.05</v>
      </c>
      <c r="J54" s="79"/>
      <c r="K54" s="249"/>
      <c r="L54" s="250"/>
      <c r="M54" s="250"/>
      <c r="N54" s="251"/>
    </row>
    <row r="55" spans="2:14" ht="35.1" customHeight="1">
      <c r="B55" s="236"/>
      <c r="C55" s="256"/>
      <c r="D55" s="283"/>
      <c r="E55" s="24" t="s">
        <v>1598</v>
      </c>
      <c r="F55" s="25">
        <v>0.05</v>
      </c>
      <c r="G55" s="19" t="s">
        <v>5</v>
      </c>
      <c r="H55" s="17">
        <f>IF(G55="ATENDE",1,IF(G55="ATENDE PARCIAL",0.5,0))</f>
        <v>1</v>
      </c>
      <c r="I55" s="17">
        <f>IF(G55="ATENDE",0.05,IF(G55="ATENDE PARCIAL",0.025,0))</f>
        <v>0.05</v>
      </c>
      <c r="J55" s="79"/>
      <c r="K55" s="138"/>
      <c r="L55" s="139"/>
      <c r="M55" s="139"/>
      <c r="N55" s="140"/>
    </row>
    <row r="56" spans="2:14" ht="35.1" customHeight="1">
      <c r="B56" s="236"/>
      <c r="C56" s="141" t="s">
        <v>1697</v>
      </c>
      <c r="D56" s="86">
        <v>0.03</v>
      </c>
      <c r="E56" s="22" t="s">
        <v>1605</v>
      </c>
      <c r="F56" s="23">
        <v>0.03</v>
      </c>
      <c r="G56" s="19" t="s">
        <v>5</v>
      </c>
      <c r="H56" s="20">
        <f>IF(G56="ATENDE",1,IF(G56="ATENDE PARCIAL",0.5,0))</f>
        <v>1</v>
      </c>
      <c r="I56" s="20">
        <f>IF(G56="ATENDE",0.03,IF(G56="ATENDE PARCIAL",0.015,0))</f>
        <v>0.03</v>
      </c>
      <c r="J56" s="78"/>
      <c r="K56" s="252"/>
      <c r="L56" s="253"/>
      <c r="M56" s="253"/>
      <c r="N56" s="254"/>
    </row>
    <row r="57" spans="2:14" ht="35.1" customHeight="1" thickBot="1">
      <c r="B57" s="237"/>
      <c r="C57" s="243" t="s">
        <v>1690</v>
      </c>
      <c r="D57" s="243"/>
      <c r="E57" s="243"/>
      <c r="F57" s="243"/>
      <c r="G57" s="27" t="str">
        <f>IF(I57&lt;0.1,"NÃO ATENDE",IF(I57&gt;=0.15,"ATENDE","ATENDE PARCIAL"))</f>
        <v>ATENDE</v>
      </c>
      <c r="H57" s="28">
        <f>I57/16*100</f>
        <v>1</v>
      </c>
      <c r="I57" s="28">
        <f>SUM(I53:I56)</f>
        <v>0.16</v>
      </c>
      <c r="J57" s="85"/>
      <c r="K57" s="244"/>
      <c r="L57" s="245"/>
      <c r="M57" s="245"/>
      <c r="N57" s="246"/>
    </row>
    <row r="58" spans="2:14" ht="5.25" customHeight="1" thickBot="1"/>
    <row r="59" spans="2:14" ht="41.25" customHeight="1">
      <c r="B59" s="247" t="s">
        <v>1698</v>
      </c>
      <c r="C59" s="80" t="s">
        <v>1608</v>
      </c>
      <c r="D59" s="81">
        <v>0.16</v>
      </c>
      <c r="E59" s="80" t="s">
        <v>1699</v>
      </c>
      <c r="F59" s="81">
        <v>0.16</v>
      </c>
      <c r="G59" s="13" t="s">
        <v>5</v>
      </c>
      <c r="H59" s="83">
        <f>IF(G59="ATENDE",1,IF(G59="ATENDE PARCIAL",0.5,0))</f>
        <v>1</v>
      </c>
      <c r="I59" s="83">
        <f>IF(G59="ATENDE",0.16,IF(G59="ATENDE PARCIAL",0.08,0))</f>
        <v>0.16</v>
      </c>
      <c r="J59" s="84"/>
      <c r="K59" s="240"/>
      <c r="L59" s="241"/>
      <c r="M59" s="241"/>
      <c r="N59" s="242"/>
    </row>
    <row r="60" spans="2:14" ht="45.75" customHeight="1" thickBot="1">
      <c r="B60" s="248"/>
      <c r="C60" s="243" t="s">
        <v>1690</v>
      </c>
      <c r="D60" s="243"/>
      <c r="E60" s="243"/>
      <c r="F60" s="243"/>
      <c r="G60" s="27" t="str">
        <f>IF(I60&lt;0.1,"NÃO ATENDE",IF(I60&gt;=0.016,"ATENDE","ATENDE PARCIAL"))</f>
        <v>ATENDE</v>
      </c>
      <c r="H60" s="28">
        <f>I60/16*100</f>
        <v>1</v>
      </c>
      <c r="I60" s="28">
        <f>SUM(I59:I59)</f>
        <v>0.16</v>
      </c>
      <c r="J60" s="85"/>
      <c r="K60" s="244"/>
      <c r="L60" s="245"/>
      <c r="M60" s="245"/>
      <c r="N60" s="246"/>
    </row>
    <row r="61" spans="2:14" ht="6" customHeight="1" thickBot="1"/>
    <row r="62" spans="2:14" ht="35.1" customHeight="1">
      <c r="B62" s="238" t="s">
        <v>1700</v>
      </c>
      <c r="C62" s="80" t="s">
        <v>1613</v>
      </c>
      <c r="D62" s="81">
        <v>1</v>
      </c>
      <c r="E62" s="80" t="s">
        <v>1701</v>
      </c>
      <c r="F62" s="81">
        <v>1</v>
      </c>
      <c r="G62" s="82" t="s">
        <v>5</v>
      </c>
      <c r="H62" s="83">
        <f>IF(G62="ATENDE",1,0)</f>
        <v>1</v>
      </c>
      <c r="I62" s="83">
        <f>IF(G62="ATENDE",1,0)</f>
        <v>1</v>
      </c>
      <c r="J62" s="84"/>
      <c r="K62" s="240"/>
      <c r="L62" s="241"/>
      <c r="M62" s="241"/>
      <c r="N62" s="242"/>
    </row>
    <row r="63" spans="2:14" ht="39.75" customHeight="1" thickBot="1">
      <c r="B63" s="239"/>
      <c r="C63" s="243" t="s">
        <v>1690</v>
      </c>
      <c r="D63" s="243"/>
      <c r="E63" s="243"/>
      <c r="F63" s="243"/>
      <c r="G63" s="27" t="str">
        <f>IF(I63&lt;0.3,"NÃO ATENDE",IF(I63&gt;=0.4,"ATENDE","ATENDE PARCIAL"))</f>
        <v>ATENDE</v>
      </c>
      <c r="H63" s="28">
        <f>IF(G63="ATENDE",1,IF(G63="ATENDE PARCIAL",0.5,0))</f>
        <v>1</v>
      </c>
      <c r="I63" s="28">
        <f>I62</f>
        <v>1</v>
      </c>
      <c r="J63" s="85"/>
      <c r="K63" s="244"/>
      <c r="L63" s="245"/>
      <c r="M63" s="245"/>
      <c r="N63" s="246"/>
    </row>
    <row r="64" spans="2:14" ht="6" customHeight="1"/>
  </sheetData>
  <mergeCells count="75">
    <mergeCell ref="B59:B60"/>
    <mergeCell ref="K59:N59"/>
    <mergeCell ref="C60:F60"/>
    <mergeCell ref="K60:N60"/>
    <mergeCell ref="B62:B63"/>
    <mergeCell ref="K62:N62"/>
    <mergeCell ref="C63:F63"/>
    <mergeCell ref="K63:N63"/>
    <mergeCell ref="B53:B57"/>
    <mergeCell ref="C54:C55"/>
    <mergeCell ref="D54:D55"/>
    <mergeCell ref="K54:N54"/>
    <mergeCell ref="K56:N56"/>
    <mergeCell ref="C57:F57"/>
    <mergeCell ref="K57:N57"/>
    <mergeCell ref="C47:F47"/>
    <mergeCell ref="K47:N47"/>
    <mergeCell ref="B49:B51"/>
    <mergeCell ref="K49:N49"/>
    <mergeCell ref="K50:N50"/>
    <mergeCell ref="C51:F51"/>
    <mergeCell ref="K51:N51"/>
    <mergeCell ref="K42:N42"/>
    <mergeCell ref="K43:N43"/>
    <mergeCell ref="K44:N44"/>
    <mergeCell ref="C45:C46"/>
    <mergeCell ref="D45:D46"/>
    <mergeCell ref="K45:N45"/>
    <mergeCell ref="K46:N46"/>
    <mergeCell ref="K31:N31"/>
    <mergeCell ref="B32:B47"/>
    <mergeCell ref="K32:N32"/>
    <mergeCell ref="K33:N33"/>
    <mergeCell ref="K34:N34"/>
    <mergeCell ref="K35:N35"/>
    <mergeCell ref="C36:C39"/>
    <mergeCell ref="D36:D39"/>
    <mergeCell ref="K36:N36"/>
    <mergeCell ref="K37:N37"/>
    <mergeCell ref="K38:N38"/>
    <mergeCell ref="K39:N39"/>
    <mergeCell ref="C40:C41"/>
    <mergeCell ref="D40:D41"/>
    <mergeCell ref="K40:N40"/>
    <mergeCell ref="K41:N41"/>
    <mergeCell ref="B28:D28"/>
    <mergeCell ref="B29:D29"/>
    <mergeCell ref="F29:G29"/>
    <mergeCell ref="H29:I29"/>
    <mergeCell ref="K29:N29"/>
    <mergeCell ref="B18:D18"/>
    <mergeCell ref="F18:I18"/>
    <mergeCell ref="K18:N18"/>
    <mergeCell ref="B21:L21"/>
    <mergeCell ref="J22:N22"/>
    <mergeCell ref="B19:D19"/>
    <mergeCell ref="F19:I19"/>
    <mergeCell ref="K19:L19"/>
    <mergeCell ref="B20:D20"/>
    <mergeCell ref="F20:I20"/>
    <mergeCell ref="K20:L20"/>
    <mergeCell ref="B13:N14"/>
    <mergeCell ref="B15:N16"/>
    <mergeCell ref="B17:D17"/>
    <mergeCell ref="F17:I17"/>
    <mergeCell ref="D3:E3"/>
    <mergeCell ref="F3:K10"/>
    <mergeCell ref="D4:E4"/>
    <mergeCell ref="D5:E5"/>
    <mergeCell ref="D6:E6"/>
    <mergeCell ref="D7:E7"/>
    <mergeCell ref="D8:E8"/>
    <mergeCell ref="D9:E9"/>
    <mergeCell ref="D10:E10"/>
    <mergeCell ref="K17:N17"/>
  </mergeCells>
  <conditionalFormatting sqref="G32:G34 G36:G46 G53">
    <cfRule type="containsText" dxfId="326" priority="51" operator="containsText" text="NÃO ATENDE">
      <formula>NOT(ISERROR(SEARCH("NÃO ATENDE",G32)))</formula>
    </cfRule>
    <cfRule type="containsText" dxfId="325" priority="52" operator="containsText" text="ATENDE PARCIAL">
      <formula>NOT(ISERROR(SEARCH("ATENDE PARCIAL",G32)))</formula>
    </cfRule>
    <cfRule type="containsText" dxfId="324" priority="53" operator="containsText" text="ATENDE">
      <formula>NOT(ISERROR(SEARCH("ATENDE",G32)))</formula>
    </cfRule>
  </conditionalFormatting>
  <conditionalFormatting sqref="G47">
    <cfRule type="containsText" dxfId="323" priority="48" operator="containsText" text="NÃO ATENDE">
      <formula>NOT(ISERROR(SEARCH("NÃO ATENDE",G47)))</formula>
    </cfRule>
    <cfRule type="containsText" dxfId="322" priority="49" operator="containsText" text="ATENDE PARCIAL">
      <formula>NOT(ISERROR(SEARCH("ATENDE PARCIAL",G47)))</formula>
    </cfRule>
    <cfRule type="containsText" dxfId="321" priority="50" operator="containsText" text="ATENDE">
      <formula>NOT(ISERROR(SEARCH("ATENDE",G47)))</formula>
    </cfRule>
  </conditionalFormatting>
  <conditionalFormatting sqref="G35">
    <cfRule type="containsText" dxfId="320" priority="45" operator="containsText" text="NÃO ATENDE">
      <formula>NOT(ISERROR(SEARCH("NÃO ATENDE",G35)))</formula>
    </cfRule>
    <cfRule type="containsText" dxfId="319" priority="46" operator="containsText" text="ATENDE PARCIAL">
      <formula>NOT(ISERROR(SEARCH("ATENDE PARCIAL",G35)))</formula>
    </cfRule>
    <cfRule type="containsText" dxfId="318" priority="47" operator="containsText" text="ATENDE">
      <formula>NOT(ISERROR(SEARCH("ATENDE",G35)))</formula>
    </cfRule>
  </conditionalFormatting>
  <conditionalFormatting sqref="G24:H28">
    <cfRule type="containsText" dxfId="317" priority="42" operator="containsText" text="NÃO ATENDE">
      <formula>NOT(ISERROR(SEARCH("NÃO ATENDE",G24)))</formula>
    </cfRule>
    <cfRule type="containsText" dxfId="316" priority="43" operator="containsText" text="ATENDE PARCIAL">
      <formula>NOT(ISERROR(SEARCH("ATENDE PARCIAL",G24)))</formula>
    </cfRule>
    <cfRule type="containsText" dxfId="315" priority="44" operator="containsText" text="ATENDE">
      <formula>NOT(ISERROR(SEARCH("ATENDE",G24)))</formula>
    </cfRule>
  </conditionalFormatting>
  <conditionalFormatting sqref="G57">
    <cfRule type="containsText" dxfId="314" priority="36" operator="containsText" text="NÃO ATENDE">
      <formula>NOT(ISERROR(SEARCH("NÃO ATENDE",G57)))</formula>
    </cfRule>
    <cfRule type="containsText" dxfId="313" priority="37" operator="containsText" text="ATENDE PARCIAL">
      <formula>NOT(ISERROR(SEARCH("ATENDE PARCIAL",G57)))</formula>
    </cfRule>
    <cfRule type="containsText" dxfId="312" priority="38" operator="containsText" text="ATENDE">
      <formula>NOT(ISERROR(SEARCH("ATENDE",G57)))</formula>
    </cfRule>
  </conditionalFormatting>
  <conditionalFormatting sqref="G60">
    <cfRule type="containsText" dxfId="311" priority="33" operator="containsText" text="NÃO ATENDE">
      <formula>NOT(ISERROR(SEARCH("NÃO ATENDE",G60)))</formula>
    </cfRule>
    <cfRule type="containsText" dxfId="310" priority="34" operator="containsText" text="ATENDE PARCIAL">
      <formula>NOT(ISERROR(SEARCH("ATENDE PARCIAL",G60)))</formula>
    </cfRule>
    <cfRule type="containsText" dxfId="309" priority="35" operator="containsText" text="ATENDE">
      <formula>NOT(ISERROR(SEARCH("ATENDE",G60)))</formula>
    </cfRule>
  </conditionalFormatting>
  <conditionalFormatting sqref="G51">
    <cfRule type="containsText" dxfId="308" priority="39" operator="containsText" text="NÃO ATENDE">
      <formula>NOT(ISERROR(SEARCH("NÃO ATENDE",G51)))</formula>
    </cfRule>
    <cfRule type="containsText" dxfId="307" priority="40" operator="containsText" text="ATENDE PARCIAL">
      <formula>NOT(ISERROR(SEARCH("ATENDE PARCIAL",G51)))</formula>
    </cfRule>
    <cfRule type="containsText" dxfId="306" priority="41" operator="containsText" text="ATENDE">
      <formula>NOT(ISERROR(SEARCH("ATENDE",G51)))</formula>
    </cfRule>
  </conditionalFormatting>
  <conditionalFormatting sqref="G63">
    <cfRule type="containsText" dxfId="305" priority="30" operator="containsText" text="NÃO ATENDE">
      <formula>NOT(ISERROR(SEARCH("NÃO ATENDE",G63)))</formula>
    </cfRule>
    <cfRule type="containsText" dxfId="304" priority="31" operator="containsText" text="ATENDE PARCIAL">
      <formula>NOT(ISERROR(SEARCH("ATENDE PARCIAL",G63)))</formula>
    </cfRule>
    <cfRule type="containsText" dxfId="303" priority="32" operator="containsText" text="ATENDE">
      <formula>NOT(ISERROR(SEARCH("ATENDE",G63)))</formula>
    </cfRule>
  </conditionalFormatting>
  <conditionalFormatting sqref="G62">
    <cfRule type="containsText" dxfId="302" priority="9" operator="containsText" text="NÃO ATENDE">
      <formula>NOT(ISERROR(SEARCH("NÃO ATENDE",G62)))</formula>
    </cfRule>
    <cfRule type="containsText" dxfId="301" priority="10" operator="containsText" text="ATENDE PARCIAL">
      <formula>NOT(ISERROR(SEARCH("ATENDE PARCIAL",G62)))</formula>
    </cfRule>
    <cfRule type="containsText" dxfId="300" priority="11" operator="containsText" text="ATENDE">
      <formula>NOT(ISERROR(SEARCH("ATENDE",G62)))</formula>
    </cfRule>
  </conditionalFormatting>
  <conditionalFormatting sqref="G49">
    <cfRule type="containsText" dxfId="299" priority="27" operator="containsText" text="NÃO ATENDE">
      <formula>NOT(ISERROR(SEARCH("NÃO ATENDE",G49)))</formula>
    </cfRule>
    <cfRule type="containsText" dxfId="298" priority="28" operator="containsText" text="ATENDE PARCIAL">
      <formula>NOT(ISERROR(SEARCH("ATENDE PARCIAL",G49)))</formula>
    </cfRule>
    <cfRule type="containsText" dxfId="297" priority="29" operator="containsText" text="ATENDE">
      <formula>NOT(ISERROR(SEARCH("ATENDE",G49)))</formula>
    </cfRule>
  </conditionalFormatting>
  <conditionalFormatting sqref="G50">
    <cfRule type="containsText" dxfId="296" priority="24" operator="containsText" text="NÃO ATENDE">
      <formula>NOT(ISERROR(SEARCH("NÃO ATENDE",G50)))</formula>
    </cfRule>
    <cfRule type="containsText" dxfId="295" priority="25" operator="containsText" text="ATENDE PARCIAL">
      <formula>NOT(ISERROR(SEARCH("ATENDE PARCIAL",G50)))</formula>
    </cfRule>
    <cfRule type="containsText" dxfId="294" priority="26" operator="containsText" text="ATENDE">
      <formula>NOT(ISERROR(SEARCH("ATENDE",G50)))</formula>
    </cfRule>
  </conditionalFormatting>
  <conditionalFormatting sqref="G54">
    <cfRule type="containsText" dxfId="293" priority="21" operator="containsText" text="NÃO ATENDE">
      <formula>NOT(ISERROR(SEARCH("NÃO ATENDE",G54)))</formula>
    </cfRule>
    <cfRule type="containsText" dxfId="292" priority="22" operator="containsText" text="ATENDE PARCIAL">
      <formula>NOT(ISERROR(SEARCH("ATENDE PARCIAL",G54)))</formula>
    </cfRule>
    <cfRule type="containsText" dxfId="291" priority="23" operator="containsText" text="ATENDE">
      <formula>NOT(ISERROR(SEARCH("ATENDE",G54)))</formula>
    </cfRule>
  </conditionalFormatting>
  <conditionalFormatting sqref="G55">
    <cfRule type="containsText" dxfId="290" priority="18" operator="containsText" text="NÃO ATENDE">
      <formula>NOT(ISERROR(SEARCH("NÃO ATENDE",G55)))</formula>
    </cfRule>
    <cfRule type="containsText" dxfId="289" priority="19" operator="containsText" text="ATENDE PARCIAL">
      <formula>NOT(ISERROR(SEARCH("ATENDE PARCIAL",G55)))</formula>
    </cfRule>
    <cfRule type="containsText" dxfId="288" priority="20" operator="containsText" text="ATENDE">
      <formula>NOT(ISERROR(SEARCH("ATENDE",G55)))</formula>
    </cfRule>
  </conditionalFormatting>
  <conditionalFormatting sqref="G56">
    <cfRule type="containsText" dxfId="287" priority="15" operator="containsText" text="NÃO ATENDE">
      <formula>NOT(ISERROR(SEARCH("NÃO ATENDE",G56)))</formula>
    </cfRule>
    <cfRule type="containsText" dxfId="286" priority="16" operator="containsText" text="ATENDE PARCIAL">
      <formula>NOT(ISERROR(SEARCH("ATENDE PARCIAL",G56)))</formula>
    </cfRule>
    <cfRule type="containsText" dxfId="285" priority="17" operator="containsText" text="ATENDE">
      <formula>NOT(ISERROR(SEARCH("ATENDE",G56)))</formula>
    </cfRule>
  </conditionalFormatting>
  <conditionalFormatting sqref="G59">
    <cfRule type="containsText" dxfId="284" priority="12" operator="containsText" text="NÃO ATENDE">
      <formula>NOT(ISERROR(SEARCH("NÃO ATENDE",G59)))</formula>
    </cfRule>
    <cfRule type="containsText" dxfId="283" priority="13" operator="containsText" text="ATENDE PARCIAL">
      <formula>NOT(ISERROR(SEARCH("ATENDE PARCIAL",G59)))</formula>
    </cfRule>
    <cfRule type="containsText" dxfId="282" priority="14" operator="containsText" text="ATENDE">
      <formula>NOT(ISERROR(SEARCH("ATENDE",G59)))</formula>
    </cfRule>
  </conditionalFormatting>
  <conditionalFormatting sqref="T23:T24">
    <cfRule type="containsText" dxfId="281" priority="6" operator="containsText" text="NÃO ATENDE">
      <formula>NOT(ISERROR(SEARCH("NÃO ATENDE",T23)))</formula>
    </cfRule>
    <cfRule type="containsText" dxfId="280" priority="7" operator="containsText" text="ATENDE PARCIAL">
      <formula>NOT(ISERROR(SEARCH("ATENDE PARCIAL",T23)))</formula>
    </cfRule>
    <cfRule type="containsText" dxfId="279" priority="8" operator="containsText" text="ATENDE">
      <formula>NOT(ISERROR(SEARCH("ATENDE",T23)))</formula>
    </cfRule>
  </conditionalFormatting>
  <conditionalFormatting sqref="I24:I28">
    <cfRule type="containsText" dxfId="278" priority="3" operator="containsText" text="NÃO ATENDE">
      <formula>NOT(ISERROR(SEARCH("NÃO ATENDE",I24)))</formula>
    </cfRule>
    <cfRule type="containsText" dxfId="277" priority="4" operator="containsText" text="ATENDE PARCIAL">
      <formula>NOT(ISERROR(SEARCH("ATENDE PARCIAL",I24)))</formula>
    </cfRule>
    <cfRule type="containsText" dxfId="276" priority="5" operator="containsText" text="ATENDE">
      <formula>NOT(ISERROR(SEARCH("ATENDE",I24)))</formula>
    </cfRule>
  </conditionalFormatting>
  <conditionalFormatting sqref="H29:I29">
    <cfRule type="cellIs" dxfId="275" priority="1" operator="lessThan">
      <formula>0.85</formula>
    </cfRule>
    <cfRule type="cellIs" dxfId="274" priority="2" operator="greaterThanOrEqual">
      <formula>0.85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B454076-973F-4EBF-8E3C-1F247FCCD9C9}">
          <x14:formula1>
            <xm:f>'VALIDAÇÃO DE DADOS'!$I$1:$I$2</xm:f>
          </x14:formula1>
          <xm:sqref>G36:G38 G40:G41 G33 G62 G53</xm:sqref>
        </x14:dataValidation>
        <x14:dataValidation type="list" allowBlank="1" showInputMessage="1" showErrorMessage="1" xr:uid="{0B2C3C85-4211-4F5A-859F-19491F10FB8E}">
          <x14:formula1>
            <xm:f>'VALIDAÇÃO DE DADOS'!$G$1:$G$3</xm:f>
          </x14:formula1>
          <xm:sqref>G39 G34:G35 G32 G49:G50 G54:G56 G59 G42:G46</xm:sqref>
        </x14:dataValidation>
        <x14:dataValidation type="list" allowBlank="1" showInputMessage="1" showErrorMessage="1" xr:uid="{2AC70B95-96DD-41CD-B7FD-286AE5ADC4A8}">
          <x14:formula1>
            <xm:f>'VALIDAÇÃO DE DADOS'!$K$1:$K$12</xm:f>
          </x14:formula1>
          <xm:sqref>M20:N20</xm:sqref>
        </x14:dataValidation>
        <x14:dataValidation type="list" allowBlank="1" showInputMessage="1" showErrorMessage="1" xr:uid="{2F27EC4D-2696-44D4-85F9-57A5ADDF7A0B}">
          <x14:formula1>
            <xm:f>'VALIDAÇÃO DE DADOS'!$M$1:$M$6</xm:f>
          </x14:formula1>
          <xm:sqref>J20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9E9F1E8A968DE49A1233F21D45869E4" ma:contentTypeVersion="2" ma:contentTypeDescription="Crie um novo documento." ma:contentTypeScope="" ma:versionID="44c531e0ecf6ceed728a2151dcf907a2">
  <xsd:schema xmlns:xsd="http://www.w3.org/2001/XMLSchema" xmlns:xs="http://www.w3.org/2001/XMLSchema" xmlns:p="http://schemas.microsoft.com/office/2006/metadata/properties" xmlns:ns2="483d6c7b-7154-4b25-a4c3-139479ddd2fb" targetNamespace="http://schemas.microsoft.com/office/2006/metadata/properties" ma:root="true" ma:fieldsID="5fafb36e157825b1f6694f294c16a2e2" ns2:_="">
    <xsd:import namespace="483d6c7b-7154-4b25-a4c3-139479ddd2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d6c7b-7154-4b25-a4c3-139479ddd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FE7C60-B193-4405-904F-81320419818B}"/>
</file>

<file path=customXml/itemProps2.xml><?xml version="1.0" encoding="utf-8"?>
<ds:datastoreItem xmlns:ds="http://schemas.openxmlformats.org/officeDocument/2006/customXml" ds:itemID="{7C385C3C-22DD-45B9-A455-D5C6F5E9363E}"/>
</file>

<file path=customXml/itemProps3.xml><?xml version="1.0" encoding="utf-8"?>
<ds:datastoreItem xmlns:ds="http://schemas.openxmlformats.org/officeDocument/2006/customXml" ds:itemID="{21F35E8D-1D09-4E65-8FA0-41CA63FB91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tatia</dc:creator>
  <cp:keywords/>
  <dc:description/>
  <cp:lastModifiedBy>Patricia Amelia Milagres Novaes</cp:lastModifiedBy>
  <cp:revision/>
  <dcterms:created xsi:type="dcterms:W3CDTF">2021-01-18T17:54:47Z</dcterms:created>
  <dcterms:modified xsi:type="dcterms:W3CDTF">2022-08-09T16:42:34Z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0x01010049E9F1E8A968DE49A1233F21D45869E4</vt:lpwstr>
  </property>
</Properties>
</file>