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51196\Downloads\"/>
    </mc:Choice>
  </mc:AlternateContent>
  <xr:revisionPtr revIDLastSave="0" documentId="8_{482A9112-A7DF-416F-A1CB-8E327C5E2EAB}" xr6:coauthVersionLast="47" xr6:coauthVersionMax="47" xr10:uidLastSave="{00000000-0000-0000-0000-000000000000}"/>
  <bookViews>
    <workbookView xWindow="-110" yWindow="-110" windowWidth="19420" windowHeight="10300" firstSheet="1" activeTab="1" xr2:uid="{EF7A4AC5-F32B-49C7-AB37-532E0D9AB95B}"/>
  </bookViews>
  <sheets>
    <sheet name="Planilha1" sheetId="3" state="hidden" r:id="rId1"/>
    <sheet name="Formulário" sheetId="1" r:id="rId2"/>
    <sheet name="Consolidação - Jan21" sheetId="2" r:id="rId3"/>
  </sheets>
  <definedNames>
    <definedName name="_xlnm.Print_Area" localSheetId="2">'Consolidação - Jan21'!$A$1:$AX$129</definedName>
    <definedName name="_xlnm.Print_Area" localSheetId="1">Formulário!$A$1:$K$72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29" i="2" l="1"/>
  <c r="K129" i="2"/>
  <c r="J129" i="2"/>
  <c r="I129" i="2"/>
  <c r="L128" i="2"/>
  <c r="K128" i="2"/>
  <c r="J128" i="2"/>
  <c r="I128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4" i="2"/>
  <c r="K124" i="2"/>
  <c r="J124" i="2"/>
  <c r="I124" i="2"/>
  <c r="AS121" i="2"/>
  <c r="AR121" i="2"/>
  <c r="AQ121" i="2"/>
  <c r="AP121" i="2"/>
  <c r="L121" i="2"/>
  <c r="K121" i="2"/>
  <c r="J121" i="2"/>
  <c r="I121" i="2"/>
  <c r="AS120" i="2"/>
  <c r="AR120" i="2"/>
  <c r="AQ120" i="2"/>
  <c r="AP120" i="2"/>
  <c r="L120" i="2"/>
  <c r="K120" i="2"/>
  <c r="J120" i="2"/>
  <c r="I120" i="2"/>
  <c r="AS119" i="2"/>
  <c r="AR119" i="2"/>
  <c r="AQ119" i="2"/>
  <c r="AP119" i="2"/>
  <c r="L119" i="2"/>
  <c r="K119" i="2"/>
  <c r="J119" i="2"/>
  <c r="I119" i="2"/>
  <c r="AS118" i="2"/>
  <c r="AR118" i="2"/>
  <c r="AQ118" i="2"/>
  <c r="AP118" i="2"/>
  <c r="L118" i="2"/>
  <c r="K118" i="2"/>
  <c r="J118" i="2"/>
  <c r="I118" i="2"/>
  <c r="AS117" i="2"/>
  <c r="AR117" i="2"/>
  <c r="AQ117" i="2"/>
  <c r="AP117" i="2"/>
  <c r="L117" i="2"/>
  <c r="K117" i="2"/>
  <c r="J117" i="2"/>
  <c r="I117" i="2"/>
  <c r="AS116" i="2"/>
  <c r="AR116" i="2"/>
  <c r="AQ116" i="2"/>
  <c r="AP116" i="2"/>
  <c r="L116" i="2"/>
  <c r="K116" i="2"/>
  <c r="J116" i="2"/>
  <c r="I116" i="2"/>
  <c r="AS113" i="2"/>
  <c r="AR113" i="2"/>
  <c r="AQ113" i="2"/>
  <c r="AP113" i="2"/>
  <c r="L113" i="2"/>
  <c r="K113" i="2"/>
  <c r="J113" i="2"/>
  <c r="I113" i="2"/>
  <c r="AS112" i="2"/>
  <c r="AR112" i="2"/>
  <c r="AQ112" i="2"/>
  <c r="AP112" i="2"/>
  <c r="L112" i="2"/>
  <c r="K112" i="2"/>
  <c r="J112" i="2"/>
  <c r="I112" i="2"/>
  <c r="AS111" i="2"/>
  <c r="AR111" i="2"/>
  <c r="AQ111" i="2"/>
  <c r="AP111" i="2"/>
  <c r="L111" i="2"/>
  <c r="K111" i="2"/>
  <c r="J111" i="2"/>
  <c r="I111" i="2"/>
  <c r="AS110" i="2"/>
  <c r="AR110" i="2"/>
  <c r="AQ110" i="2"/>
  <c r="AP110" i="2"/>
  <c r="L110" i="2"/>
  <c r="K110" i="2"/>
  <c r="J110" i="2"/>
  <c r="I110" i="2"/>
  <c r="AS109" i="2"/>
  <c r="AR109" i="2"/>
  <c r="AQ109" i="2"/>
  <c r="AP109" i="2"/>
  <c r="L109" i="2"/>
  <c r="K109" i="2"/>
  <c r="J109" i="2"/>
  <c r="I109" i="2"/>
  <c r="AS108" i="2"/>
  <c r="AR108" i="2"/>
  <c r="AQ108" i="2"/>
  <c r="AP108" i="2"/>
  <c r="L108" i="2"/>
  <c r="K108" i="2"/>
  <c r="J108" i="2"/>
  <c r="I108" i="2"/>
  <c r="AS105" i="2"/>
  <c r="AR105" i="2"/>
  <c r="AQ105" i="2"/>
  <c r="AP105" i="2"/>
  <c r="L105" i="2"/>
  <c r="K105" i="2"/>
  <c r="J105" i="2"/>
  <c r="I105" i="2"/>
  <c r="AS104" i="2"/>
  <c r="AR104" i="2"/>
  <c r="AQ104" i="2"/>
  <c r="AP104" i="2"/>
  <c r="L104" i="2"/>
  <c r="K104" i="2"/>
  <c r="J104" i="2"/>
  <c r="I104" i="2"/>
  <c r="AS103" i="2"/>
  <c r="AR103" i="2"/>
  <c r="AQ103" i="2"/>
  <c r="AP103" i="2"/>
  <c r="L103" i="2"/>
  <c r="K103" i="2"/>
  <c r="J103" i="2"/>
  <c r="I103" i="2"/>
  <c r="AS102" i="2"/>
  <c r="AR102" i="2"/>
  <c r="AQ102" i="2"/>
  <c r="AP102" i="2"/>
  <c r="L102" i="2"/>
  <c r="K102" i="2"/>
  <c r="J102" i="2"/>
  <c r="I102" i="2"/>
  <c r="AS101" i="2"/>
  <c r="AR101" i="2"/>
  <c r="AQ101" i="2"/>
  <c r="AP101" i="2"/>
  <c r="L101" i="2"/>
  <c r="K101" i="2"/>
  <c r="J101" i="2"/>
  <c r="I101" i="2"/>
  <c r="AS100" i="2"/>
  <c r="AR100" i="2"/>
  <c r="AQ100" i="2"/>
  <c r="AP100" i="2"/>
  <c r="L100" i="2"/>
  <c r="K100" i="2"/>
  <c r="J100" i="2"/>
  <c r="I100" i="2"/>
  <c r="AS97" i="2"/>
  <c r="AR97" i="2"/>
  <c r="AQ97" i="2"/>
  <c r="AP97" i="2"/>
  <c r="L97" i="2"/>
  <c r="K97" i="2"/>
  <c r="J97" i="2"/>
  <c r="I97" i="2"/>
  <c r="AS96" i="2"/>
  <c r="AR96" i="2"/>
  <c r="AQ96" i="2"/>
  <c r="AP96" i="2"/>
  <c r="L96" i="2"/>
  <c r="K96" i="2"/>
  <c r="J96" i="2"/>
  <c r="I96" i="2"/>
  <c r="AS95" i="2"/>
  <c r="AR95" i="2"/>
  <c r="AQ95" i="2"/>
  <c r="AP95" i="2"/>
  <c r="L95" i="2"/>
  <c r="K95" i="2"/>
  <c r="J95" i="2"/>
  <c r="I95" i="2"/>
  <c r="AS94" i="2"/>
  <c r="AR94" i="2"/>
  <c r="AQ94" i="2"/>
  <c r="AP94" i="2"/>
  <c r="L94" i="2"/>
  <c r="K94" i="2"/>
  <c r="J94" i="2"/>
  <c r="I94" i="2"/>
  <c r="AS93" i="2"/>
  <c r="AR93" i="2"/>
  <c r="AQ93" i="2"/>
  <c r="AP93" i="2"/>
  <c r="L93" i="2"/>
  <c r="K93" i="2"/>
  <c r="J93" i="2"/>
  <c r="I93" i="2"/>
  <c r="AS92" i="2"/>
  <c r="AR92" i="2"/>
  <c r="AQ92" i="2"/>
  <c r="AP92" i="2"/>
  <c r="L92" i="2"/>
  <c r="K92" i="2"/>
  <c r="J92" i="2"/>
  <c r="I92" i="2"/>
  <c r="AP85" i="2"/>
  <c r="AS89" i="2"/>
  <c r="AR89" i="2"/>
  <c r="AQ89" i="2"/>
  <c r="AP89" i="2"/>
  <c r="L89" i="2"/>
  <c r="K89" i="2"/>
  <c r="J89" i="2"/>
  <c r="I89" i="2"/>
  <c r="AS88" i="2"/>
  <c r="AR88" i="2"/>
  <c r="AQ88" i="2"/>
  <c r="AP88" i="2"/>
  <c r="L88" i="2"/>
  <c r="K88" i="2"/>
  <c r="J88" i="2"/>
  <c r="I88" i="2"/>
  <c r="AS87" i="2"/>
  <c r="AR87" i="2"/>
  <c r="AQ87" i="2"/>
  <c r="AP87" i="2"/>
  <c r="L87" i="2"/>
  <c r="K87" i="2"/>
  <c r="J87" i="2"/>
  <c r="I87" i="2"/>
  <c r="AS86" i="2"/>
  <c r="AR86" i="2"/>
  <c r="AQ86" i="2"/>
  <c r="AP86" i="2"/>
  <c r="L86" i="2"/>
  <c r="K86" i="2"/>
  <c r="J86" i="2"/>
  <c r="I86" i="2"/>
  <c r="AS85" i="2"/>
  <c r="AR85" i="2"/>
  <c r="AQ85" i="2"/>
  <c r="L85" i="2"/>
  <c r="K85" i="2"/>
  <c r="J85" i="2"/>
  <c r="I85" i="2"/>
  <c r="AS84" i="2"/>
  <c r="AR84" i="2"/>
  <c r="AQ84" i="2"/>
  <c r="AP84" i="2"/>
  <c r="L84" i="2"/>
  <c r="K84" i="2"/>
  <c r="J84" i="2"/>
  <c r="I84" i="2"/>
  <c r="AQ81" i="2"/>
  <c r="AR81" i="2"/>
  <c r="AS81" i="2"/>
  <c r="AS80" i="2"/>
  <c r="AS79" i="2"/>
  <c r="AS78" i="2"/>
  <c r="AS77" i="2"/>
  <c r="AS76" i="2"/>
  <c r="AR77" i="2"/>
  <c r="AR78" i="2"/>
  <c r="AR79" i="2"/>
  <c r="AR80" i="2"/>
  <c r="AR76" i="2"/>
  <c r="AQ80" i="2"/>
  <c r="AQ79" i="2"/>
  <c r="AQ78" i="2"/>
  <c r="AQ77" i="2"/>
  <c r="AQ76" i="2"/>
  <c r="AP76" i="2"/>
  <c r="AP81" i="2"/>
  <c r="AP80" i="2"/>
  <c r="AP79" i="2"/>
  <c r="AP78" i="2"/>
  <c r="AP77" i="2"/>
  <c r="K77" i="2"/>
  <c r="K81" i="2"/>
  <c r="K80" i="2"/>
  <c r="K79" i="2"/>
  <c r="K78" i="2"/>
  <c r="L81" i="2"/>
  <c r="L80" i="2"/>
  <c r="L79" i="2"/>
  <c r="L78" i="2"/>
  <c r="L77" i="2"/>
  <c r="L76" i="2"/>
  <c r="K76" i="2"/>
  <c r="J81" i="2"/>
  <c r="J80" i="2"/>
  <c r="J79" i="2"/>
  <c r="J78" i="2"/>
  <c r="J77" i="2"/>
  <c r="J76" i="2"/>
  <c r="I76" i="2"/>
  <c r="I81" i="2"/>
  <c r="I80" i="2"/>
  <c r="I79" i="2"/>
  <c r="I78" i="2"/>
  <c r="I77" i="2"/>
  <c r="AS73" i="2"/>
  <c r="AS71" i="2"/>
  <c r="AS69" i="2"/>
  <c r="AS68" i="2"/>
  <c r="AR73" i="2"/>
  <c r="AR72" i="2"/>
  <c r="AR71" i="2"/>
  <c r="AR70" i="2"/>
  <c r="AR68" i="2"/>
  <c r="AQ73" i="2"/>
  <c r="AQ72" i="2"/>
  <c r="AQ71" i="2"/>
  <c r="AQ70" i="2"/>
  <c r="AQ69" i="2"/>
  <c r="AQ68" i="2"/>
  <c r="AP73" i="2"/>
  <c r="AP72" i="2"/>
  <c r="AP71" i="2"/>
  <c r="AP70" i="2"/>
  <c r="AP69" i="2"/>
  <c r="AP68" i="2"/>
  <c r="AS72" i="2"/>
  <c r="AS70" i="2"/>
  <c r="AR69" i="2"/>
  <c r="I72" i="2"/>
  <c r="I73" i="2"/>
  <c r="I71" i="2"/>
  <c r="I70" i="2"/>
  <c r="I69" i="2"/>
  <c r="I68" i="2"/>
  <c r="K70" i="2"/>
  <c r="K71" i="2"/>
  <c r="K72" i="2"/>
  <c r="L73" i="2"/>
  <c r="K73" i="2"/>
  <c r="J73" i="2"/>
  <c r="L72" i="2"/>
  <c r="L71" i="2"/>
  <c r="J71" i="2"/>
  <c r="L70" i="2"/>
  <c r="L69" i="2"/>
  <c r="K69" i="2"/>
  <c r="J72" i="2"/>
  <c r="J70" i="2"/>
  <c r="J69" i="2"/>
  <c r="L68" i="2"/>
  <c r="K68" i="2"/>
  <c r="J68" i="2"/>
  <c r="AS60" i="2"/>
  <c r="AT60" i="2"/>
  <c r="AU60" i="2"/>
  <c r="AV60" i="2"/>
  <c r="AS61" i="2"/>
  <c r="AT61" i="2"/>
  <c r="AU61" i="2"/>
  <c r="AV61" i="2"/>
  <c r="AS62" i="2"/>
  <c r="AT62" i="2"/>
  <c r="AU62" i="2"/>
  <c r="AV62" i="2"/>
  <c r="AS54" i="2"/>
  <c r="AT54" i="2"/>
  <c r="AU54" i="2"/>
  <c r="AV54" i="2"/>
  <c r="AS44" i="2"/>
  <c r="AT44" i="2"/>
  <c r="AU44" i="2"/>
  <c r="AS45" i="2"/>
  <c r="AT45" i="2"/>
  <c r="AU45" i="2"/>
  <c r="AS20" i="2"/>
  <c r="AT20" i="2"/>
  <c r="AU20" i="2"/>
  <c r="AS51" i="2"/>
  <c r="AT51" i="2"/>
  <c r="AU51" i="2"/>
  <c r="AV51" i="2"/>
  <c r="AS52" i="2"/>
  <c r="AT52" i="2"/>
  <c r="AU52" i="2"/>
  <c r="AV52" i="2"/>
  <c r="AS53" i="2"/>
  <c r="AT53" i="2"/>
  <c r="AU53" i="2"/>
  <c r="AV53" i="2"/>
  <c r="AS55" i="2"/>
  <c r="AT55" i="2"/>
  <c r="AU55" i="2"/>
  <c r="AV55" i="2"/>
  <c r="AS57" i="2"/>
  <c r="AT57" i="2"/>
  <c r="AU57" i="2"/>
  <c r="AV57" i="2"/>
  <c r="AS58" i="2"/>
  <c r="AT58" i="2"/>
  <c r="AU58" i="2"/>
  <c r="AV58" i="2"/>
  <c r="AS59" i="2"/>
  <c r="AT59" i="2"/>
  <c r="AU59" i="2"/>
  <c r="AV59" i="2"/>
  <c r="AV50" i="2"/>
  <c r="AU50" i="2"/>
  <c r="AT50" i="2"/>
  <c r="AS50" i="2"/>
  <c r="M84" i="2" l="1"/>
  <c r="M92" i="2"/>
  <c r="AT92" i="2"/>
  <c r="AT100" i="2"/>
  <c r="M108" i="2"/>
  <c r="AT108" i="2"/>
  <c r="M116" i="2"/>
  <c r="AT116" i="2"/>
  <c r="M124" i="2"/>
  <c r="M100" i="2"/>
  <c r="AT84" i="2"/>
  <c r="AT76" i="2"/>
  <c r="M76" i="2"/>
  <c r="M68" i="2"/>
  <c r="AT68" i="2"/>
  <c r="AW56" i="2"/>
  <c r="AX56" i="2" s="1"/>
  <c r="AW49" i="2"/>
  <c r="AX49" i="2" s="1"/>
  <c r="AU47" i="2" l="1"/>
  <c r="AT47" i="2"/>
  <c r="AS47" i="2"/>
  <c r="AU46" i="2"/>
  <c r="AT46" i="2"/>
  <c r="AS46" i="2"/>
  <c r="AU43" i="2"/>
  <c r="AT43" i="2"/>
  <c r="AS43" i="2"/>
  <c r="AU42" i="2"/>
  <c r="AT42" i="2"/>
  <c r="AS42" i="2"/>
  <c r="AU41" i="2"/>
  <c r="AT41" i="2"/>
  <c r="AS41" i="2"/>
  <c r="AU40" i="2"/>
  <c r="AT40" i="2"/>
  <c r="AS40" i="2"/>
  <c r="AU39" i="2"/>
  <c r="AT39" i="2"/>
  <c r="AS39" i="2"/>
  <c r="AU38" i="2"/>
  <c r="AT38" i="2"/>
  <c r="AS38" i="2"/>
  <c r="AU37" i="2"/>
  <c r="AT37" i="2"/>
  <c r="AS37" i="2"/>
  <c r="AU36" i="2"/>
  <c r="AT36" i="2"/>
  <c r="AS36" i="2"/>
  <c r="AU35" i="2"/>
  <c r="AT35" i="2"/>
  <c r="AS35" i="2"/>
  <c r="AU34" i="2"/>
  <c r="AT34" i="2"/>
  <c r="AS34" i="2"/>
  <c r="AU33" i="2"/>
  <c r="AT33" i="2"/>
  <c r="AS33" i="2"/>
  <c r="AU32" i="2"/>
  <c r="AT32" i="2"/>
  <c r="AS32" i="2"/>
  <c r="AU31" i="2"/>
  <c r="AT31" i="2"/>
  <c r="AS31" i="2"/>
  <c r="AU30" i="2"/>
  <c r="AT30" i="2"/>
  <c r="AS30" i="2"/>
  <c r="AU29" i="2"/>
  <c r="AT29" i="2"/>
  <c r="AS29" i="2"/>
  <c r="AU28" i="2"/>
  <c r="AT28" i="2"/>
  <c r="AS28" i="2"/>
  <c r="AU27" i="2"/>
  <c r="AT27" i="2"/>
  <c r="AS27" i="2"/>
  <c r="AU26" i="2"/>
  <c r="AT26" i="2"/>
  <c r="AS26" i="2"/>
  <c r="AU25" i="2"/>
  <c r="AT25" i="2"/>
  <c r="AS25" i="2"/>
  <c r="AU24" i="2"/>
  <c r="AT24" i="2"/>
  <c r="AS24" i="2"/>
  <c r="AU23" i="2"/>
  <c r="AT23" i="2"/>
  <c r="AS23" i="2"/>
  <c r="AU21" i="2"/>
  <c r="AT21" i="2"/>
  <c r="AS21" i="2"/>
  <c r="AS16" i="2"/>
  <c r="AT16" i="2"/>
  <c r="AU16" i="2"/>
  <c r="AS17" i="2"/>
  <c r="AT17" i="2"/>
  <c r="AU17" i="2"/>
  <c r="AS18" i="2"/>
  <c r="AT18" i="2"/>
  <c r="AU18" i="2"/>
  <c r="AS19" i="2"/>
  <c r="AT19" i="2"/>
  <c r="AU19" i="2"/>
  <c r="AS12" i="2"/>
  <c r="AT12" i="2"/>
  <c r="AU12" i="2"/>
  <c r="AS13" i="2"/>
  <c r="AT13" i="2"/>
  <c r="AU13" i="2"/>
  <c r="AS14" i="2"/>
  <c r="AT14" i="2"/>
  <c r="AU14" i="2"/>
  <c r="AS15" i="2"/>
  <c r="AT15" i="2"/>
  <c r="AU15" i="2"/>
  <c r="AU11" i="2"/>
  <c r="AT11" i="2"/>
  <c r="AS11" i="2"/>
  <c r="AV20" i="2" l="1"/>
  <c r="AX20" i="2" s="1"/>
  <c r="AV23" i="2"/>
  <c r="AX23" i="2" s="1"/>
  <c r="AV16" i="2"/>
  <c r="AX16" i="2" s="1"/>
  <c r="AV11" i="2"/>
  <c r="AX11" i="2" s="1"/>
  <c r="AV27" i="2"/>
  <c r="AX27" i="2" s="1"/>
  <c r="AV32" i="2"/>
  <c r="AX32" i="2" s="1"/>
</calcChain>
</file>

<file path=xl/sharedStrings.xml><?xml version="1.0" encoding="utf-8"?>
<sst xmlns="http://schemas.openxmlformats.org/spreadsheetml/2006/main" count="404" uniqueCount="141">
  <si>
    <t>C</t>
  </si>
  <si>
    <t xml:space="preserve">Acidente com interação Homem x Máquina </t>
  </si>
  <si>
    <t>NC</t>
  </si>
  <si>
    <t>CP</t>
  </si>
  <si>
    <t>Afogamento</t>
  </si>
  <si>
    <t>NA</t>
  </si>
  <si>
    <t>Animais peçonhentos</t>
  </si>
  <si>
    <t>Construção do Dique Principal</t>
  </si>
  <si>
    <t>Contato com a rede elétrica</t>
  </si>
  <si>
    <t xml:space="preserve">Controle de terreno </t>
  </si>
  <si>
    <t>Equipamentos móveis de superfície</t>
  </si>
  <si>
    <t>Estabilidade do Dique Intermediário Detonação</t>
  </si>
  <si>
    <t xml:space="preserve">Ferramentas manuais </t>
  </si>
  <si>
    <t>Gerenciamento de produtos químicos</t>
  </si>
  <si>
    <t>Helicóptero</t>
  </si>
  <si>
    <t>Içamento</t>
  </si>
  <si>
    <t>Isolamento e bloqueio</t>
  </si>
  <si>
    <t>Mergulho</t>
  </si>
  <si>
    <t>Proteção de partes móveis</t>
  </si>
  <si>
    <t xml:space="preserve">Supressão  vegetal </t>
  </si>
  <si>
    <t xml:space="preserve">Trabalho em altura </t>
  </si>
  <si>
    <t xml:space="preserve">Túnel Linner </t>
  </si>
  <si>
    <t xml:space="preserve">Veículos rodoviários </t>
  </si>
  <si>
    <t>Código:</t>
  </si>
  <si>
    <t>FM-SES-070</t>
  </si>
  <si>
    <t>FORMULÁRIO DE AVALIAÇÃO 
EM CAMPO (FAC)</t>
  </si>
  <si>
    <t>Nº da revisão:</t>
  </si>
  <si>
    <t>Elaborador:</t>
  </si>
  <si>
    <t>Daniela Castro</t>
  </si>
  <si>
    <t>Aprovador:</t>
  </si>
  <si>
    <t>Rubens Bechara</t>
  </si>
  <si>
    <t>Data da aprovação:</t>
  </si>
  <si>
    <t>Periodicidade de revisão:</t>
  </si>
  <si>
    <t>Bienal</t>
  </si>
  <si>
    <t>Abrangência:</t>
  </si>
  <si>
    <t>Corporativa</t>
  </si>
  <si>
    <t>Classificação:</t>
  </si>
  <si>
    <t>Público</t>
  </si>
  <si>
    <t>FORNECEDOR DE SERVIÇOS:</t>
  </si>
  <si>
    <t>PROGRAMA:</t>
  </si>
  <si>
    <t>DATA:</t>
  </si>
  <si>
    <t>ÁREA:</t>
  </si>
  <si>
    <t>ATIVIDADE:</t>
  </si>
  <si>
    <t>1. PLANEJAMENTO DA ATIVIDADE</t>
  </si>
  <si>
    <t>CONFORME</t>
  </si>
  <si>
    <t>NÃO CONFORME</t>
  </si>
  <si>
    <t>NÃO SE APLICA</t>
  </si>
  <si>
    <t>DDSS</t>
  </si>
  <si>
    <t>1. O tema escolhido aborda questões de Saúde e Segurança presentes nas atividades dos colaboradores</t>
  </si>
  <si>
    <t>2. Análise Preliminar de Riscos - APR foi abordada e discutida durante o DDSS</t>
  </si>
  <si>
    <t>3. Os empregados participaram (trouxeram dúvidas, opiniões e sugestões)</t>
  </si>
  <si>
    <t>4. O facilitador manteve foco no DDSS, sem fugir ao tema planejado</t>
  </si>
  <si>
    <t>5. O DDSS foi conduzido pelo líder da equipe</t>
  </si>
  <si>
    <t>DOCUMENTAÇÃO PRELIMINAR</t>
  </si>
  <si>
    <t>1. A Análise Preliminar de Riscos - APR especifica os riscos das atividades e estabelece os controles</t>
  </si>
  <si>
    <t>2. Os controles especificados na Análise Preliminar de Riscos - APR estão aplicados</t>
  </si>
  <si>
    <t>3. Foi realizado o FALAAD antes do início das atividades</t>
  </si>
  <si>
    <t xml:space="preserve">4. Demais documentações preliminares (PTP, Plano de içamento etc) foi elaborada/revisada/validada adequadamente </t>
  </si>
  <si>
    <t>PAE</t>
  </si>
  <si>
    <t>1. O Plano de Atendimento a Emergência está disponível e de fácil acesso</t>
  </si>
  <si>
    <t>2. Os recursos definidos no PAE estão disponíveis na frente de trabalho</t>
  </si>
  <si>
    <t>2. EXECUÇÃO DA ATIVIDADE</t>
  </si>
  <si>
    <t>MOBILIZAÇÃO</t>
  </si>
  <si>
    <t>1.Colaboradores estão aptos/capacitados para execução da atividade</t>
  </si>
  <si>
    <t>2.Colaboradores estão de acordo com os requisitos de Saúde e Segurança (ASO e treinamentos válidos, crachá de identificação etc)</t>
  </si>
  <si>
    <t>3.Veículos/equipamentos móveis/máquinas estão com a TAG de fácil visualização e dentro da validade</t>
  </si>
  <si>
    <t>4. .Veículos/equipamentos móveis/máquinas estão em conformidade com os requisitos de SST (TAG e DUT válidos)</t>
  </si>
  <si>
    <t>AVALIAÇÃO COMPORTAMENTAL</t>
  </si>
  <si>
    <t>1. Colaboradores conhecem os riscos críticos da atividade</t>
  </si>
  <si>
    <t>2 Colaboradores tem conhecimento das medidas de controle que devem ser aplicadas</t>
  </si>
  <si>
    <t>3. As medidas de controle estabelecidas nas documentações preliminares (APR, PTP, plano de escavação etc) estão implantadas</t>
  </si>
  <si>
    <t>4. Colaboradores conhecem o Direito de Recusa</t>
  </si>
  <si>
    <t>5. Colaboradores conhecem o fluxo de atendimento a situação de emergência</t>
  </si>
  <si>
    <t>INFRAESTRUTURA</t>
  </si>
  <si>
    <t>1.A frente de trabalho possui área de vivência conforme a legislação vigente</t>
  </si>
  <si>
    <t>2.A área de vivência está limpa e organizada</t>
  </si>
  <si>
    <t>3. Há nas áreas, coletores para segregação adequada de resíduos</t>
  </si>
  <si>
    <t>4. Há banheiros sanitários conforme a legislação vigente</t>
  </si>
  <si>
    <t>5. Há nos banheiros sanitários todos os produtos de higiene pessoal</t>
  </si>
  <si>
    <t>6. Os banheiros sanitários estão limpos e em boas condições para o uso</t>
  </si>
  <si>
    <t>7. Há água potável para consumo</t>
  </si>
  <si>
    <t>8. Sinaleiro possui baia adequada para a atividade (umbrella, leira etc)</t>
  </si>
  <si>
    <t>9. Cumprimento das regras de segregação Homem x Máquina</t>
  </si>
  <si>
    <t>10. As áreas estão corretamente sinalizadas e isoladas</t>
  </si>
  <si>
    <t>11. Há carro de apoio para evacuação da área em caso de emergência</t>
  </si>
  <si>
    <t>12. Há abrigo adequado em caso de descargas atmosférica</t>
  </si>
  <si>
    <t>13. Ferramentas (fita cor do mês, botão de uso de contínuo etc)</t>
  </si>
  <si>
    <t>14. Produtos químicos (armazenamento, manuseio e descarte)</t>
  </si>
  <si>
    <t>13. Colaboradores possuem os EPIS adequados para a exposição ao risco</t>
  </si>
  <si>
    <t>14. As frentes de trabalho estão limpas e organizadas</t>
  </si>
  <si>
    <t>3. VERIFICAÇÃO DA ATIVIDADE</t>
  </si>
  <si>
    <t>BOW TIE</t>
  </si>
  <si>
    <t>1. Bow Tie Observado (descrever):</t>
  </si>
  <si>
    <t>Controles Bow Tie:</t>
  </si>
  <si>
    <t xml:space="preserve">1.  </t>
  </si>
  <si>
    <t>4.</t>
  </si>
  <si>
    <t>2.</t>
  </si>
  <si>
    <t>5.</t>
  </si>
  <si>
    <t>3.</t>
  </si>
  <si>
    <t>6.</t>
  </si>
  <si>
    <t>2. Bow Tie Observado (descrever):</t>
  </si>
  <si>
    <r>
      <rPr>
        <b/>
        <i/>
        <sz val="9"/>
        <rFont val="Verdana"/>
        <family val="2"/>
      </rPr>
      <t>Observações:</t>
    </r>
    <r>
      <rPr>
        <i/>
        <sz val="9"/>
        <rFont val="Verdana"/>
        <family val="2"/>
      </rPr>
      <t xml:space="preserve">
1. As não conformidades identificadas devem ser registradas em Inspeção de Segurança e/ou Intervenção em atividades;
2.A FAC será utilizado como base para a avaliação de desempenho da empresa.</t>
    </r>
  </si>
  <si>
    <t>AUDITOR</t>
  </si>
  <si>
    <t>Nome</t>
  </si>
  <si>
    <t>Função</t>
  </si>
  <si>
    <t>Assinatura</t>
  </si>
  <si>
    <t>FORMULÁRIO DE AVALIAÇÃO EM CAMPO (FAC)</t>
  </si>
  <si>
    <t>Nº DE CONTRATO:</t>
  </si>
  <si>
    <t xml:space="preserve">ÁREA: </t>
  </si>
  <si>
    <t>MÊS:</t>
  </si>
  <si>
    <t>ACOMPANHAMENTO DIÁRIO</t>
  </si>
  <si>
    <t>RESULTADO</t>
  </si>
  <si>
    <t>Técnico</t>
  </si>
  <si>
    <t>Atendimento</t>
  </si>
  <si>
    <t>Resultado</t>
  </si>
  <si>
    <t>nc</t>
  </si>
  <si>
    <t>na</t>
  </si>
  <si>
    <t>4. Veículos/equipamentos móveis/máquinas estão em conformidade com os requisitos de SST (TAG e DUT válidos)</t>
  </si>
  <si>
    <t>1. A frente de trabalho possui área de vivência conforme a legislação vigente</t>
  </si>
  <si>
    <t>2. A área de vivência está limpa e organizada</t>
  </si>
  <si>
    <t>5. Há disponível nos banheiros sanitários todos os produtos de higiene pessoal</t>
  </si>
  <si>
    <t>15. Colaboradores possuem os EPIS adequados para a exposição ao risco</t>
  </si>
  <si>
    <t>16. As frentes de trabalho estão limpas e organizadas</t>
  </si>
  <si>
    <t>AVALIAÇÃO BOW TIE/ ADERENCIA AOS PCRC'S</t>
  </si>
  <si>
    <t>1. Bow Tie Observado</t>
  </si>
  <si>
    <t>Controle Bow Tie 1</t>
  </si>
  <si>
    <t>Controle Bow Tie 2</t>
  </si>
  <si>
    <t>Controle Bow Tie 3</t>
  </si>
  <si>
    <t>Controle Bow Tie 4</t>
  </si>
  <si>
    <t>Controle Bow Tie 5</t>
  </si>
  <si>
    <t>Controle Bow Tie 6</t>
  </si>
  <si>
    <t>2. Bow Tie Observado</t>
  </si>
  <si>
    <t>C: Controlado | NC: Não Controlado | CP: Controlado Parcialmente | NA: Não Aplicável</t>
  </si>
  <si>
    <t>AVALIAÇÃO X BOW TIE</t>
  </si>
  <si>
    <t>Controle 1</t>
  </si>
  <si>
    <t>Controle 2</t>
  </si>
  <si>
    <t>Controle 3</t>
  </si>
  <si>
    <t>Controle 4</t>
  </si>
  <si>
    <t>Controle 5</t>
  </si>
  <si>
    <t>Controle 6</t>
  </si>
  <si>
    <t xml:space="preserve">Animais peçonhentos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</si>
</sst>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7"/>
      <color theme="0"/>
      <name val="Verdana"/>
      <family val="2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name val="Calibri"/>
      <family val="2"/>
      <scheme val="minor"/>
    </font>
    <font>
      <b/>
      <sz val="9"/>
      <color theme="1"/>
      <name val="Verdana"/>
      <family val="2"/>
    </font>
    <font>
      <sz val="8"/>
      <name val="Verdana"/>
      <family val="2"/>
    </font>
    <font>
      <sz val="10"/>
      <name val="Verdana"/>
      <family val="2"/>
    </font>
    <font>
      <sz val="6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i/>
      <sz val="9"/>
      <name val="Verdana"/>
      <family val="2"/>
    </font>
    <font>
      <i/>
      <sz val="8"/>
      <color theme="1"/>
      <name val="Verdana"/>
      <family val="2"/>
    </font>
    <font>
      <b/>
      <sz val="15"/>
      <name val="Verdana"/>
      <family val="2"/>
    </font>
    <font>
      <b/>
      <sz val="14"/>
      <color theme="1"/>
      <name val="Verdana"/>
      <family val="2"/>
    </font>
    <font>
      <b/>
      <sz val="9"/>
      <name val="Verdana"/>
      <family val="2"/>
    </font>
    <font>
      <i/>
      <sz val="9"/>
      <name val="Verdana"/>
      <family val="2"/>
    </font>
    <font>
      <sz val="8"/>
      <color theme="1"/>
      <name val="Calibri"/>
      <family val="2"/>
      <scheme val="minor"/>
    </font>
    <font>
      <b/>
      <sz val="8"/>
      <color theme="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textRotation="90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9" fontId="9" fillId="0" borderId="0" xfId="1" applyFont="1" applyAlignment="1">
      <alignment horizontal="center"/>
    </xf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6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1" fillId="5" borderId="15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 textRotation="90"/>
    </xf>
    <xf numFmtId="0" fontId="4" fillId="3" borderId="12" xfId="0" applyFont="1" applyFill="1" applyBorder="1" applyAlignment="1">
      <alignment horizontal="center" vertical="center" textRotation="90" wrapText="1"/>
    </xf>
    <xf numFmtId="0" fontId="4" fillId="3" borderId="13" xfId="0" applyFont="1" applyFill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 wrapText="1"/>
    </xf>
    <xf numFmtId="0" fontId="4" fillId="3" borderId="15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9" fillId="4" borderId="10" xfId="0" applyFont="1" applyFill="1" applyBorder="1" applyAlignment="1">
      <alignment horizontal="center" vertical="center" textRotation="90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/>
    </xf>
    <xf numFmtId="9" fontId="19" fillId="4" borderId="10" xfId="1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textRotation="90" wrapText="1"/>
    </xf>
    <xf numFmtId="0" fontId="3" fillId="3" borderId="20" xfId="0" applyFont="1" applyFill="1" applyBorder="1" applyAlignment="1">
      <alignment horizontal="center" vertical="center"/>
    </xf>
    <xf numFmtId="0" fontId="0" fillId="0" borderId="0" xfId="0" applyAlignment="1">
      <alignment textRotation="90"/>
    </xf>
    <xf numFmtId="0" fontId="21" fillId="0" borderId="10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22" fillId="3" borderId="12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5" borderId="10" xfId="0" applyFont="1" applyFill="1" applyBorder="1" applyAlignment="1">
      <alignment horizontal="justify" vertical="center" wrapText="1"/>
    </xf>
    <xf numFmtId="0" fontId="11" fillId="5" borderId="15" xfId="0" applyFont="1" applyFill="1" applyBorder="1" applyAlignment="1">
      <alignment horizontal="justify" vertical="center" wrapText="1"/>
    </xf>
    <xf numFmtId="0" fontId="11" fillId="5" borderId="10" xfId="0" applyFont="1" applyFill="1" applyBorder="1" applyAlignment="1">
      <alignment horizontal="center" vertical="center" textRotation="90" wrapText="1"/>
    </xf>
    <xf numFmtId="0" fontId="11" fillId="5" borderId="10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 textRotation="90" wrapText="1"/>
    </xf>
    <xf numFmtId="0" fontId="1" fillId="5" borderId="10" xfId="0" applyFont="1" applyFill="1" applyBorder="1" applyAlignment="1">
      <alignment horizontal="justify" vertical="center" wrapText="1"/>
    </xf>
    <xf numFmtId="0" fontId="3" fillId="3" borderId="14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14" fillId="5" borderId="19" xfId="0" applyFont="1" applyFill="1" applyBorder="1" applyAlignment="1">
      <alignment horizontal="center" vertical="center" textRotation="90"/>
    </xf>
    <xf numFmtId="0" fontId="14" fillId="5" borderId="33" xfId="0" applyFont="1" applyFill="1" applyBorder="1" applyAlignment="1">
      <alignment horizontal="center" vertical="center" textRotation="90"/>
    </xf>
    <xf numFmtId="0" fontId="13" fillId="0" borderId="11" xfId="0" applyFont="1" applyBorder="1" applyAlignment="1">
      <alignment horizontal="center" vertical="center" wrapText="1" readingOrder="1"/>
    </xf>
    <xf numFmtId="0" fontId="13" fillId="0" borderId="12" xfId="0" applyFont="1" applyBorder="1" applyAlignment="1">
      <alignment horizontal="center" vertical="center" wrapText="1" readingOrder="1"/>
    </xf>
    <xf numFmtId="0" fontId="13" fillId="0" borderId="13" xfId="0" applyFont="1" applyBorder="1" applyAlignment="1">
      <alignment horizontal="center" vertical="center" wrapText="1" readingOrder="1"/>
    </xf>
    <xf numFmtId="0" fontId="13" fillId="0" borderId="10" xfId="0" applyFont="1" applyBorder="1" applyAlignment="1">
      <alignment vertical="top" wrapText="1" readingOrder="1"/>
    </xf>
    <xf numFmtId="0" fontId="13" fillId="0" borderId="15" xfId="0" applyFont="1" applyBorder="1" applyAlignment="1">
      <alignment vertical="top" wrapText="1" readingOrder="1"/>
    </xf>
    <xf numFmtId="0" fontId="20" fillId="5" borderId="19" xfId="0" applyFont="1" applyFill="1" applyBorder="1" applyAlignment="1">
      <alignment horizontal="left" vertical="center" wrapText="1"/>
    </xf>
    <xf numFmtId="0" fontId="20" fillId="5" borderId="20" xfId="0" applyFont="1" applyFill="1" applyBorder="1" applyAlignment="1">
      <alignment horizontal="left" vertical="center" wrapText="1"/>
    </xf>
    <xf numFmtId="0" fontId="20" fillId="5" borderId="21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 textRotation="90"/>
    </xf>
    <xf numFmtId="0" fontId="13" fillId="0" borderId="14" xfId="0" applyFont="1" applyBorder="1" applyAlignment="1">
      <alignment vertical="top" wrapText="1" readingOrder="1"/>
    </xf>
    <xf numFmtId="0" fontId="13" fillId="0" borderId="1" xfId="0" applyFont="1" applyBorder="1" applyAlignment="1">
      <alignment horizontal="left" vertical="top"/>
    </xf>
    <xf numFmtId="0" fontId="14" fillId="5" borderId="14" xfId="0" applyFont="1" applyFill="1" applyBorder="1" applyAlignment="1">
      <alignment horizontal="center" vertical="center" textRotation="90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4" fontId="12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vertical="top"/>
    </xf>
    <xf numFmtId="0" fontId="1" fillId="0" borderId="10" xfId="0" applyFont="1" applyBorder="1" applyAlignment="1">
      <alignment horizontal="justify" vertical="center" wrapText="1"/>
    </xf>
    <xf numFmtId="0" fontId="7" fillId="5" borderId="20" xfId="0" applyFont="1" applyFill="1" applyBorder="1" applyAlignment="1">
      <alignment horizontal="center" vertical="center" textRotation="90"/>
    </xf>
    <xf numFmtId="0" fontId="7" fillId="5" borderId="32" xfId="0" applyFont="1" applyFill="1" applyBorder="1" applyAlignment="1">
      <alignment horizontal="center" vertical="center" textRotation="90"/>
    </xf>
    <xf numFmtId="0" fontId="19" fillId="4" borderId="29" xfId="0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0" fontId="19" fillId="4" borderId="35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4" borderId="36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textRotation="90" wrapText="1"/>
    </xf>
    <xf numFmtId="0" fontId="7" fillId="5" borderId="10" xfId="0" applyFont="1" applyFill="1" applyBorder="1" applyAlignment="1">
      <alignment horizontal="center" vertical="center" textRotation="90"/>
    </xf>
    <xf numFmtId="0" fontId="2" fillId="0" borderId="22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19" fillId="4" borderId="1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left" vertical="top"/>
    </xf>
    <xf numFmtId="0" fontId="3" fillId="3" borderId="10" xfId="0" applyFont="1" applyFill="1" applyBorder="1" applyAlignment="1">
      <alignment horizontal="left" vertical="top"/>
    </xf>
    <xf numFmtId="0" fontId="3" fillId="3" borderId="27" xfId="0" applyFont="1" applyFill="1" applyBorder="1" applyAlignment="1">
      <alignment horizontal="left" vertical="top"/>
    </xf>
    <xf numFmtId="0" fontId="3" fillId="3" borderId="28" xfId="0" applyFont="1" applyFill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left" vertical="center"/>
    </xf>
    <xf numFmtId="9" fontId="19" fillId="4" borderId="10" xfId="1" applyFont="1" applyFill="1" applyBorder="1" applyAlignment="1">
      <alignment horizontal="center" vertical="center" wrapText="1"/>
    </xf>
    <xf numFmtId="9" fontId="19" fillId="4" borderId="10" xfId="1" applyFont="1" applyFill="1" applyBorder="1" applyAlignment="1">
      <alignment horizontal="center" vertical="center"/>
    </xf>
    <xf numFmtId="164" fontId="19" fillId="4" borderId="10" xfId="1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9" fontId="19" fillId="4" borderId="20" xfId="1" applyFont="1" applyFill="1" applyBorder="1" applyAlignment="1">
      <alignment horizontal="center" vertical="center"/>
    </xf>
    <xf numFmtId="9" fontId="19" fillId="4" borderId="40" xfId="1" applyFont="1" applyFill="1" applyBorder="1" applyAlignment="1">
      <alignment horizontal="center" vertical="center"/>
    </xf>
    <xf numFmtId="9" fontId="19" fillId="4" borderId="32" xfId="1" applyFont="1" applyFill="1" applyBorder="1" applyAlignment="1">
      <alignment horizontal="center" vertical="center"/>
    </xf>
    <xf numFmtId="0" fontId="19" fillId="4" borderId="40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4" borderId="10" xfId="0" applyFont="1" applyFill="1" applyBorder="1" applyAlignment="1">
      <alignment horizontal="center" vertical="center" textRotation="90" wrapText="1"/>
    </xf>
    <xf numFmtId="0" fontId="1" fillId="5" borderId="10" xfId="0" applyFont="1" applyFill="1" applyBorder="1" applyAlignment="1">
      <alignment horizontal="left" vertical="center" wrapText="1"/>
    </xf>
    <xf numFmtId="0" fontId="14" fillId="5" borderId="10" xfId="0" applyFont="1" applyFill="1" applyBorder="1" applyAlignment="1">
      <alignment horizontal="center" vertical="center" textRotation="90"/>
    </xf>
    <xf numFmtId="0" fontId="3" fillId="3" borderId="10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9" fontId="19" fillId="4" borderId="29" xfId="1" applyFont="1" applyFill="1" applyBorder="1" applyAlignment="1">
      <alignment horizontal="center" vertical="center"/>
    </xf>
    <xf numFmtId="9" fontId="19" fillId="4" borderId="38" xfId="1" applyFont="1" applyFill="1" applyBorder="1" applyAlignment="1">
      <alignment horizontal="center" vertical="center"/>
    </xf>
    <xf numFmtId="9" fontId="19" fillId="4" borderId="36" xfId="1" applyFont="1" applyFill="1" applyBorder="1" applyAlignment="1">
      <alignment horizontal="center" vertical="center"/>
    </xf>
    <xf numFmtId="9" fontId="19" fillId="4" borderId="39" xfId="1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49" xfId="0" applyFont="1" applyFill="1" applyBorder="1" applyAlignment="1">
      <alignment horizontal="center" vertical="center"/>
    </xf>
    <xf numFmtId="0" fontId="22" fillId="3" borderId="50" xfId="0" applyFont="1" applyFill="1" applyBorder="1" applyAlignment="1">
      <alignment horizontal="center" vertical="center"/>
    </xf>
    <xf numFmtId="0" fontId="22" fillId="3" borderId="51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10" xfId="1" applyFont="1" applyBorder="1" applyAlignment="1">
      <alignment horizontal="center" vertical="center"/>
    </xf>
    <xf numFmtId="9" fontId="6" fillId="0" borderId="15" xfId="1" applyFont="1" applyBorder="1" applyAlignment="1">
      <alignment horizontal="center" vertical="center"/>
    </xf>
    <xf numFmtId="9" fontId="6" fillId="0" borderId="17" xfId="1" applyFont="1" applyBorder="1" applyAlignment="1">
      <alignment horizontal="center" vertical="center"/>
    </xf>
    <xf numFmtId="9" fontId="6" fillId="0" borderId="18" xfId="1" applyFont="1" applyBorder="1" applyAlignment="1">
      <alignment horizontal="center" vertical="center"/>
    </xf>
    <xf numFmtId="164" fontId="6" fillId="0" borderId="29" xfId="1" applyNumberFormat="1" applyFont="1" applyBorder="1" applyAlignment="1">
      <alignment horizontal="center" vertical="center"/>
    </xf>
    <xf numFmtId="164" fontId="6" fillId="0" borderId="34" xfId="1" applyNumberFormat="1" applyFont="1" applyBorder="1" applyAlignment="1">
      <alignment horizontal="center" vertical="center"/>
    </xf>
    <xf numFmtId="164" fontId="6" fillId="0" borderId="45" xfId="1" applyNumberFormat="1" applyFont="1" applyBorder="1" applyAlignment="1">
      <alignment horizontal="center" vertical="center"/>
    </xf>
    <xf numFmtId="164" fontId="6" fillId="0" borderId="35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164" fontId="6" fillId="0" borderId="41" xfId="1" applyNumberFormat="1" applyFont="1" applyBorder="1" applyAlignment="1">
      <alignment horizontal="center" vertical="center"/>
    </xf>
    <xf numFmtId="164" fontId="6" fillId="0" borderId="42" xfId="1" applyNumberFormat="1" applyFont="1" applyBorder="1" applyAlignment="1">
      <alignment horizontal="center" vertical="center"/>
    </xf>
    <xf numFmtId="164" fontId="6" fillId="0" borderId="43" xfId="1" applyNumberFormat="1" applyFont="1" applyBorder="1" applyAlignment="1">
      <alignment horizontal="center" vertical="center"/>
    </xf>
    <xf numFmtId="164" fontId="6" fillId="0" borderId="44" xfId="1" applyNumberFormat="1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2085002</xdr:colOff>
      <xdr:row>0</xdr:row>
      <xdr:rowOff>68676</xdr:rowOff>
    </xdr:from>
    <xdr:to>
      <xdr:col>10</xdr:col>
      <xdr:colOff>347612</xdr:colOff>
      <xdr:row>5</xdr:row>
      <xdr:rowOff>27215</xdr:rowOff>
    </xdr:to>
    <xdr:pic>
      <xdr:nvPicPr>
        <xdr:cNvPr id="6" name="Imagem 5" descr="Uma imagem contendo desenho&#10;&#10;Descrição gerada automaticament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37" r="6869"/>
        <a:stretch/>
      </xdr:blipFill>
      <xdr:spPr>
        <a:xfrm>
          <a:off x="6466502" y="68676"/>
          <a:ext cx="1283396" cy="55725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57</xdr:row>
          <xdr:rowOff>0</xdr:rowOff>
        </xdr:from>
        <xdr:to>
          <xdr:col>3</xdr:col>
          <xdr:colOff>457200</xdr:colOff>
          <xdr:row>57</xdr:row>
          <xdr:rowOff>222250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57</xdr:row>
          <xdr:rowOff>0</xdr:rowOff>
        </xdr:from>
        <xdr:to>
          <xdr:col>6</xdr:col>
          <xdr:colOff>508000</xdr:colOff>
          <xdr:row>57</xdr:row>
          <xdr:rowOff>222250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57</xdr:row>
          <xdr:rowOff>0</xdr:rowOff>
        </xdr:from>
        <xdr:to>
          <xdr:col>5</xdr:col>
          <xdr:colOff>38100</xdr:colOff>
          <xdr:row>57</xdr:row>
          <xdr:rowOff>222250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57</xdr:row>
          <xdr:rowOff>12700</xdr:rowOff>
        </xdr:from>
        <xdr:to>
          <xdr:col>7</xdr:col>
          <xdr:colOff>38100</xdr:colOff>
          <xdr:row>57</xdr:row>
          <xdr:rowOff>203200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59</xdr:row>
          <xdr:rowOff>0</xdr:rowOff>
        </xdr:from>
        <xdr:to>
          <xdr:col>3</xdr:col>
          <xdr:colOff>457200</xdr:colOff>
          <xdr:row>60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59</xdr:row>
          <xdr:rowOff>0</xdr:rowOff>
        </xdr:from>
        <xdr:to>
          <xdr:col>6</xdr:col>
          <xdr:colOff>508000</xdr:colOff>
          <xdr:row>60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59</xdr:row>
          <xdr:rowOff>0</xdr:rowOff>
        </xdr:from>
        <xdr:to>
          <xdr:col>5</xdr:col>
          <xdr:colOff>38100</xdr:colOff>
          <xdr:row>60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59</xdr:row>
          <xdr:rowOff>12700</xdr:rowOff>
        </xdr:from>
        <xdr:to>
          <xdr:col>7</xdr:col>
          <xdr:colOff>38100</xdr:colOff>
          <xdr:row>59</xdr:row>
          <xdr:rowOff>203200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50800</xdr:colOff>
          <xdr:row>60</xdr:row>
          <xdr:rowOff>374650</xdr:rowOff>
        </xdr:from>
        <xdr:to>
          <xdr:col>3</xdr:col>
          <xdr:colOff>476250</xdr:colOff>
          <xdr:row>61</xdr:row>
          <xdr:rowOff>203200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61</xdr:row>
          <xdr:rowOff>0</xdr:rowOff>
        </xdr:from>
        <xdr:to>
          <xdr:col>6</xdr:col>
          <xdr:colOff>508000</xdr:colOff>
          <xdr:row>62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61</xdr:row>
          <xdr:rowOff>0</xdr:rowOff>
        </xdr:from>
        <xdr:to>
          <xdr:col>5</xdr:col>
          <xdr:colOff>38100</xdr:colOff>
          <xdr:row>62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61</xdr:row>
          <xdr:rowOff>12700</xdr:rowOff>
        </xdr:from>
        <xdr:to>
          <xdr:col>7</xdr:col>
          <xdr:colOff>38100</xdr:colOff>
          <xdr:row>61</xdr:row>
          <xdr:rowOff>203200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57</xdr:row>
          <xdr:rowOff>0</xdr:rowOff>
        </xdr:from>
        <xdr:to>
          <xdr:col>7</xdr:col>
          <xdr:colOff>1143000</xdr:colOff>
          <xdr:row>57</xdr:row>
          <xdr:rowOff>222250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57</xdr:row>
          <xdr:rowOff>0</xdr:rowOff>
        </xdr:from>
        <xdr:to>
          <xdr:col>10</xdr:col>
          <xdr:colOff>209550</xdr:colOff>
          <xdr:row>57</xdr:row>
          <xdr:rowOff>222250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57</xdr:row>
          <xdr:rowOff>0</xdr:rowOff>
        </xdr:from>
        <xdr:to>
          <xdr:col>7</xdr:col>
          <xdr:colOff>2317750</xdr:colOff>
          <xdr:row>57</xdr:row>
          <xdr:rowOff>222250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57</xdr:row>
          <xdr:rowOff>12700</xdr:rowOff>
        </xdr:from>
        <xdr:to>
          <xdr:col>11</xdr:col>
          <xdr:colOff>146050</xdr:colOff>
          <xdr:row>57</xdr:row>
          <xdr:rowOff>203200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59</xdr:row>
          <xdr:rowOff>0</xdr:rowOff>
        </xdr:from>
        <xdr:to>
          <xdr:col>7</xdr:col>
          <xdr:colOff>1143000</xdr:colOff>
          <xdr:row>60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59</xdr:row>
          <xdr:rowOff>0</xdr:rowOff>
        </xdr:from>
        <xdr:to>
          <xdr:col>10</xdr:col>
          <xdr:colOff>209550</xdr:colOff>
          <xdr:row>60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59</xdr:row>
          <xdr:rowOff>0</xdr:rowOff>
        </xdr:from>
        <xdr:to>
          <xdr:col>7</xdr:col>
          <xdr:colOff>2317750</xdr:colOff>
          <xdr:row>60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59</xdr:row>
          <xdr:rowOff>12700</xdr:rowOff>
        </xdr:from>
        <xdr:to>
          <xdr:col>11</xdr:col>
          <xdr:colOff>146050</xdr:colOff>
          <xdr:row>59</xdr:row>
          <xdr:rowOff>203200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61</xdr:row>
          <xdr:rowOff>0</xdr:rowOff>
        </xdr:from>
        <xdr:to>
          <xdr:col>7</xdr:col>
          <xdr:colOff>1143000</xdr:colOff>
          <xdr:row>62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61</xdr:row>
          <xdr:rowOff>0</xdr:rowOff>
        </xdr:from>
        <xdr:to>
          <xdr:col>10</xdr:col>
          <xdr:colOff>209550</xdr:colOff>
          <xdr:row>62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61</xdr:row>
          <xdr:rowOff>0</xdr:rowOff>
        </xdr:from>
        <xdr:to>
          <xdr:col>7</xdr:col>
          <xdr:colOff>2317750</xdr:colOff>
          <xdr:row>62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61</xdr:row>
          <xdr:rowOff>12700</xdr:rowOff>
        </xdr:from>
        <xdr:to>
          <xdr:col>11</xdr:col>
          <xdr:colOff>146050</xdr:colOff>
          <xdr:row>61</xdr:row>
          <xdr:rowOff>203200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978356</xdr:colOff>
      <xdr:row>55</xdr:row>
      <xdr:rowOff>266700</xdr:rowOff>
    </xdr:from>
    <xdr:to>
      <xdr:col>7</xdr:col>
      <xdr:colOff>1530806</xdr:colOff>
      <xdr:row>55</xdr:row>
      <xdr:rowOff>276225</xdr:rowOff>
    </xdr:to>
    <xdr:cxnSp macro="">
      <xdr:nvCxnSpPr>
        <xdr:cNvPr id="10" name="Conector re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2298249" y="18078450"/>
          <a:ext cx="3614057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64</xdr:row>
          <xdr:rowOff>0</xdr:rowOff>
        </xdr:from>
        <xdr:to>
          <xdr:col>3</xdr:col>
          <xdr:colOff>457200</xdr:colOff>
          <xdr:row>65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64</xdr:row>
          <xdr:rowOff>0</xdr:rowOff>
        </xdr:from>
        <xdr:to>
          <xdr:col>6</xdr:col>
          <xdr:colOff>508000</xdr:colOff>
          <xdr:row>65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64</xdr:row>
          <xdr:rowOff>0</xdr:rowOff>
        </xdr:from>
        <xdr:to>
          <xdr:col>5</xdr:col>
          <xdr:colOff>38100</xdr:colOff>
          <xdr:row>65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1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64</xdr:row>
          <xdr:rowOff>12700</xdr:rowOff>
        </xdr:from>
        <xdr:to>
          <xdr:col>7</xdr:col>
          <xdr:colOff>38100</xdr:colOff>
          <xdr:row>65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1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66</xdr:row>
          <xdr:rowOff>0</xdr:rowOff>
        </xdr:from>
        <xdr:to>
          <xdr:col>3</xdr:col>
          <xdr:colOff>457200</xdr:colOff>
          <xdr:row>66</xdr:row>
          <xdr:rowOff>222250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1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66</xdr:row>
          <xdr:rowOff>0</xdr:rowOff>
        </xdr:from>
        <xdr:to>
          <xdr:col>6</xdr:col>
          <xdr:colOff>508000</xdr:colOff>
          <xdr:row>66</xdr:row>
          <xdr:rowOff>222250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1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66</xdr:row>
          <xdr:rowOff>0</xdr:rowOff>
        </xdr:from>
        <xdr:to>
          <xdr:col>5</xdr:col>
          <xdr:colOff>38100</xdr:colOff>
          <xdr:row>66</xdr:row>
          <xdr:rowOff>222250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66</xdr:row>
          <xdr:rowOff>12700</xdr:rowOff>
        </xdr:from>
        <xdr:to>
          <xdr:col>7</xdr:col>
          <xdr:colOff>38100</xdr:colOff>
          <xdr:row>66</xdr:row>
          <xdr:rowOff>203200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50800</xdr:colOff>
          <xdr:row>67</xdr:row>
          <xdr:rowOff>374650</xdr:rowOff>
        </xdr:from>
        <xdr:to>
          <xdr:col>3</xdr:col>
          <xdr:colOff>476250</xdr:colOff>
          <xdr:row>68</xdr:row>
          <xdr:rowOff>222250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1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68</xdr:row>
          <xdr:rowOff>0</xdr:rowOff>
        </xdr:from>
        <xdr:to>
          <xdr:col>6</xdr:col>
          <xdr:colOff>508000</xdr:colOff>
          <xdr:row>68</xdr:row>
          <xdr:rowOff>222250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1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68</xdr:row>
          <xdr:rowOff>0</xdr:rowOff>
        </xdr:from>
        <xdr:to>
          <xdr:col>5</xdr:col>
          <xdr:colOff>38100</xdr:colOff>
          <xdr:row>68</xdr:row>
          <xdr:rowOff>222250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1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68</xdr:row>
          <xdr:rowOff>12700</xdr:rowOff>
        </xdr:from>
        <xdr:to>
          <xdr:col>7</xdr:col>
          <xdr:colOff>38100</xdr:colOff>
          <xdr:row>68</xdr:row>
          <xdr:rowOff>203200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64</xdr:row>
          <xdr:rowOff>0</xdr:rowOff>
        </xdr:from>
        <xdr:to>
          <xdr:col>7</xdr:col>
          <xdr:colOff>1143000</xdr:colOff>
          <xdr:row>65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1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64</xdr:row>
          <xdr:rowOff>0</xdr:rowOff>
        </xdr:from>
        <xdr:to>
          <xdr:col>10</xdr:col>
          <xdr:colOff>209550</xdr:colOff>
          <xdr:row>65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1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64</xdr:row>
          <xdr:rowOff>0</xdr:rowOff>
        </xdr:from>
        <xdr:to>
          <xdr:col>7</xdr:col>
          <xdr:colOff>2317750</xdr:colOff>
          <xdr:row>65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64</xdr:row>
          <xdr:rowOff>12700</xdr:rowOff>
        </xdr:from>
        <xdr:to>
          <xdr:col>11</xdr:col>
          <xdr:colOff>146050</xdr:colOff>
          <xdr:row>65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1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66</xdr:row>
          <xdr:rowOff>0</xdr:rowOff>
        </xdr:from>
        <xdr:to>
          <xdr:col>7</xdr:col>
          <xdr:colOff>1143000</xdr:colOff>
          <xdr:row>66</xdr:row>
          <xdr:rowOff>222250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66</xdr:row>
          <xdr:rowOff>0</xdr:rowOff>
        </xdr:from>
        <xdr:to>
          <xdr:col>10</xdr:col>
          <xdr:colOff>209550</xdr:colOff>
          <xdr:row>66</xdr:row>
          <xdr:rowOff>222250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1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66</xdr:row>
          <xdr:rowOff>0</xdr:rowOff>
        </xdr:from>
        <xdr:to>
          <xdr:col>7</xdr:col>
          <xdr:colOff>2317750</xdr:colOff>
          <xdr:row>66</xdr:row>
          <xdr:rowOff>222250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1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66</xdr:row>
          <xdr:rowOff>12700</xdr:rowOff>
        </xdr:from>
        <xdr:to>
          <xdr:col>11</xdr:col>
          <xdr:colOff>146050</xdr:colOff>
          <xdr:row>66</xdr:row>
          <xdr:rowOff>203200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1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68</xdr:row>
          <xdr:rowOff>0</xdr:rowOff>
        </xdr:from>
        <xdr:to>
          <xdr:col>7</xdr:col>
          <xdr:colOff>1143000</xdr:colOff>
          <xdr:row>68</xdr:row>
          <xdr:rowOff>222250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1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68</xdr:row>
          <xdr:rowOff>0</xdr:rowOff>
        </xdr:from>
        <xdr:to>
          <xdr:col>10</xdr:col>
          <xdr:colOff>209550</xdr:colOff>
          <xdr:row>68</xdr:row>
          <xdr:rowOff>222250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1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68</xdr:row>
          <xdr:rowOff>0</xdr:rowOff>
        </xdr:from>
        <xdr:to>
          <xdr:col>7</xdr:col>
          <xdr:colOff>2317750</xdr:colOff>
          <xdr:row>68</xdr:row>
          <xdr:rowOff>222250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1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68</xdr:row>
          <xdr:rowOff>12700</xdr:rowOff>
        </xdr:from>
        <xdr:to>
          <xdr:col>11</xdr:col>
          <xdr:colOff>146050</xdr:colOff>
          <xdr:row>68</xdr:row>
          <xdr:rowOff>203200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1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1016456</xdr:colOff>
      <xdr:row>62</xdr:row>
      <xdr:rowOff>276225</xdr:rowOff>
    </xdr:from>
    <xdr:to>
      <xdr:col>7</xdr:col>
      <xdr:colOff>1563463</xdr:colOff>
      <xdr:row>62</xdr:row>
      <xdr:rowOff>285750</xdr:rowOff>
    </xdr:to>
    <xdr:cxnSp macro="">
      <xdr:nvCxnSpPr>
        <xdr:cNvPr id="96" name="Conector reto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CxnSpPr/>
      </xdr:nvCxnSpPr>
      <xdr:spPr>
        <a:xfrm>
          <a:off x="2336349" y="20224296"/>
          <a:ext cx="3608614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68</xdr:row>
          <xdr:rowOff>0</xdr:rowOff>
        </xdr:from>
        <xdr:to>
          <xdr:col>6</xdr:col>
          <xdr:colOff>508000</xdr:colOff>
          <xdr:row>68</xdr:row>
          <xdr:rowOff>222250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1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68</xdr:row>
          <xdr:rowOff>0</xdr:rowOff>
        </xdr:from>
        <xdr:to>
          <xdr:col>5</xdr:col>
          <xdr:colOff>38100</xdr:colOff>
          <xdr:row>68</xdr:row>
          <xdr:rowOff>222250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1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317500</xdr:colOff>
          <xdr:row>68</xdr:row>
          <xdr:rowOff>12700</xdr:rowOff>
        </xdr:from>
        <xdr:to>
          <xdr:col>7</xdr:col>
          <xdr:colOff>38100</xdr:colOff>
          <xdr:row>68</xdr:row>
          <xdr:rowOff>203200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1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68</xdr:row>
          <xdr:rowOff>0</xdr:rowOff>
        </xdr:from>
        <xdr:to>
          <xdr:col>7</xdr:col>
          <xdr:colOff>1143000</xdr:colOff>
          <xdr:row>68</xdr:row>
          <xdr:rowOff>222250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1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2127250</xdr:colOff>
          <xdr:row>68</xdr:row>
          <xdr:rowOff>0</xdr:rowOff>
        </xdr:from>
        <xdr:to>
          <xdr:col>10</xdr:col>
          <xdr:colOff>209550</xdr:colOff>
          <xdr:row>68</xdr:row>
          <xdr:rowOff>222250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1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Controlado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68</xdr:row>
          <xdr:rowOff>0</xdr:rowOff>
        </xdr:from>
        <xdr:to>
          <xdr:col>7</xdr:col>
          <xdr:colOff>2317750</xdr:colOff>
          <xdr:row>68</xdr:row>
          <xdr:rowOff>222250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1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Controlado Parcialmente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68</xdr:row>
          <xdr:rowOff>12700</xdr:rowOff>
        </xdr:from>
        <xdr:to>
          <xdr:col>11</xdr:col>
          <xdr:colOff>146050</xdr:colOff>
          <xdr:row>68</xdr:row>
          <xdr:rowOff>203200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1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3953D-913F-4697-9C23-2A197C92B6CE}">
  <dimension ref="B2:D20"/>
  <sheetViews>
    <sheetView workbookViewId="0">
      <selection activeCell="D20" sqref="D20"/>
    </sheetView>
  </sheetViews>
  <sheetFormatPr defaultRowHeight="14.45"/>
  <cols>
    <col min="4" max="4" width="44" bestFit="1" customWidth="1"/>
  </cols>
  <sheetData>
    <row r="2" spans="2:4">
      <c r="B2" t="s">
        <v>0</v>
      </c>
      <c r="C2" t="s">
        <v>0</v>
      </c>
      <c r="D2" t="s">
        <v>1</v>
      </c>
    </row>
    <row r="3" spans="2:4">
      <c r="B3" t="s">
        <v>2</v>
      </c>
      <c r="C3" t="s">
        <v>3</v>
      </c>
      <c r="D3" t="s">
        <v>4</v>
      </c>
    </row>
    <row r="4" spans="2:4">
      <c r="B4" t="s">
        <v>5</v>
      </c>
      <c r="C4" t="s">
        <v>2</v>
      </c>
      <c r="D4" t="s">
        <v>6</v>
      </c>
    </row>
    <row r="5" spans="2:4">
      <c r="C5" t="s">
        <v>5</v>
      </c>
      <c r="D5" t="s">
        <v>7</v>
      </c>
    </row>
    <row r="6" spans="2:4">
      <c r="D6" t="s">
        <v>8</v>
      </c>
    </row>
    <row r="7" spans="2:4">
      <c r="D7" t="s">
        <v>9</v>
      </c>
    </row>
    <row r="8" spans="2:4">
      <c r="D8" t="s">
        <v>10</v>
      </c>
    </row>
    <row r="9" spans="2:4">
      <c r="D9" t="s">
        <v>11</v>
      </c>
    </row>
    <row r="10" spans="2:4">
      <c r="D10" t="s">
        <v>12</v>
      </c>
    </row>
    <row r="11" spans="2:4">
      <c r="D11" t="s">
        <v>13</v>
      </c>
    </row>
    <row r="12" spans="2:4">
      <c r="D12" t="s">
        <v>14</v>
      </c>
    </row>
    <row r="13" spans="2:4">
      <c r="D13" t="s">
        <v>15</v>
      </c>
    </row>
    <row r="14" spans="2:4">
      <c r="D14" t="s">
        <v>16</v>
      </c>
    </row>
    <row r="15" spans="2:4">
      <c r="D15" t="s">
        <v>17</v>
      </c>
    </row>
    <row r="16" spans="2:4">
      <c r="D16" t="s">
        <v>18</v>
      </c>
    </row>
    <row r="17" spans="4:4">
      <c r="D17" t="s">
        <v>19</v>
      </c>
    </row>
    <row r="18" spans="4:4">
      <c r="D18" t="s">
        <v>20</v>
      </c>
    </row>
    <row r="19" spans="4:4">
      <c r="D19" t="s">
        <v>21</v>
      </c>
    </row>
    <row r="20" spans="4:4">
      <c r="D20" t="s">
        <v>22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0AEA3-3D67-4BCE-9A30-99048FC4093E}">
  <dimension ref="A1:L72"/>
  <sheetViews>
    <sheetView showGridLines="0" tabSelected="1" view="pageBreakPreview" zoomScale="110" zoomScaleNormal="100" zoomScaleSheetLayoutView="110" workbookViewId="0">
      <selection activeCell="M13" sqref="M13"/>
    </sheetView>
  </sheetViews>
  <sheetFormatPr defaultColWidth="9.140625" defaultRowHeight="13.5"/>
  <cols>
    <col min="1" max="1" width="4.42578125" style="27" customWidth="1"/>
    <col min="2" max="2" width="5.140625" style="4" customWidth="1"/>
    <col min="3" max="3" width="10.28515625" style="4" customWidth="1"/>
    <col min="4" max="4" width="18.28515625" style="4" customWidth="1"/>
    <col min="5" max="5" width="6.5703125" style="4" customWidth="1"/>
    <col min="6" max="6" width="9" style="4" customWidth="1"/>
    <col min="7" max="7" width="12" style="4" customWidth="1"/>
    <col min="8" max="8" width="35.42578125" style="4" customWidth="1"/>
    <col min="9" max="9" width="4.7109375" style="4" customWidth="1"/>
    <col min="10" max="10" width="5.140625" style="4" customWidth="1"/>
    <col min="11" max="11" width="5.7109375" style="4" customWidth="1"/>
    <col min="12" max="13" width="9.140625" style="4"/>
    <col min="14" max="14" width="9.140625" style="4" customWidth="1"/>
    <col min="15" max="16384" width="9.140625" style="4"/>
  </cols>
  <sheetData>
    <row r="1" spans="1:11" ht="6" customHeight="1">
      <c r="A1" s="15"/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12" customHeight="1">
      <c r="A2" s="18"/>
      <c r="B2" s="85" t="s">
        <v>23</v>
      </c>
      <c r="C2" s="85"/>
      <c r="D2" s="86" t="s">
        <v>24</v>
      </c>
      <c r="E2" s="86"/>
      <c r="F2" s="83" t="s">
        <v>25</v>
      </c>
      <c r="G2" s="84"/>
      <c r="H2" s="84"/>
      <c r="I2" s="19"/>
      <c r="J2" s="19"/>
      <c r="K2" s="20"/>
    </row>
    <row r="3" spans="1:11" ht="9.9499999999999993" customHeight="1">
      <c r="A3" s="18"/>
      <c r="B3" s="85" t="s">
        <v>26</v>
      </c>
      <c r="C3" s="85"/>
      <c r="D3" s="86">
        <v>0</v>
      </c>
      <c r="E3" s="86"/>
      <c r="F3" s="83"/>
      <c r="G3" s="84"/>
      <c r="H3" s="84"/>
      <c r="I3" s="19"/>
      <c r="J3" s="19"/>
      <c r="K3" s="20"/>
    </row>
    <row r="4" spans="1:11" ht="9.9499999999999993" customHeight="1">
      <c r="A4" s="18"/>
      <c r="B4" s="85" t="s">
        <v>27</v>
      </c>
      <c r="C4" s="85"/>
      <c r="D4" s="86" t="s">
        <v>28</v>
      </c>
      <c r="E4" s="86"/>
      <c r="F4" s="83"/>
      <c r="G4" s="84"/>
      <c r="H4" s="84"/>
      <c r="I4" s="19"/>
      <c r="J4" s="19"/>
      <c r="K4" s="20"/>
    </row>
    <row r="5" spans="1:11" ht="9.9499999999999993" customHeight="1">
      <c r="A5" s="18"/>
      <c r="B5" s="85" t="s">
        <v>29</v>
      </c>
      <c r="C5" s="85"/>
      <c r="D5" s="86" t="s">
        <v>30</v>
      </c>
      <c r="E5" s="86"/>
      <c r="F5" s="83"/>
      <c r="G5" s="84"/>
      <c r="H5" s="84"/>
      <c r="I5" s="19"/>
      <c r="J5" s="19"/>
      <c r="K5" s="20"/>
    </row>
    <row r="6" spans="1:11" ht="9.9499999999999993" customHeight="1">
      <c r="A6" s="18"/>
      <c r="B6" s="85" t="s">
        <v>31</v>
      </c>
      <c r="C6" s="85"/>
      <c r="D6" s="87">
        <v>44777</v>
      </c>
      <c r="E6" s="87"/>
      <c r="F6" s="83"/>
      <c r="G6" s="84"/>
      <c r="H6" s="84"/>
      <c r="I6" s="19"/>
      <c r="J6" s="19"/>
      <c r="K6" s="20"/>
    </row>
    <row r="7" spans="1:11" ht="9.9499999999999993" customHeight="1">
      <c r="A7" s="18"/>
      <c r="B7" s="85" t="s">
        <v>32</v>
      </c>
      <c r="C7" s="85"/>
      <c r="D7" s="86" t="s">
        <v>33</v>
      </c>
      <c r="E7" s="86"/>
      <c r="F7" s="83"/>
      <c r="G7" s="84"/>
      <c r="H7" s="84"/>
      <c r="I7" s="19"/>
      <c r="J7" s="19"/>
      <c r="K7" s="20"/>
    </row>
    <row r="8" spans="1:11" ht="9.9499999999999993" customHeight="1">
      <c r="A8" s="18"/>
      <c r="B8" s="85" t="s">
        <v>34</v>
      </c>
      <c r="C8" s="85"/>
      <c r="D8" s="86" t="s">
        <v>35</v>
      </c>
      <c r="E8" s="86"/>
      <c r="F8" s="83"/>
      <c r="G8" s="84"/>
      <c r="H8" s="84"/>
      <c r="I8" s="19"/>
      <c r="J8" s="19"/>
      <c r="K8" s="20"/>
    </row>
    <row r="9" spans="1:11" ht="9.9499999999999993" customHeight="1">
      <c r="A9" s="18"/>
      <c r="B9" s="85" t="s">
        <v>36</v>
      </c>
      <c r="C9" s="85"/>
      <c r="D9" s="86" t="s">
        <v>37</v>
      </c>
      <c r="E9" s="86"/>
      <c r="F9" s="83"/>
      <c r="G9" s="84"/>
      <c r="H9" s="84"/>
      <c r="I9" s="19"/>
      <c r="J9" s="19"/>
      <c r="K9" s="20"/>
    </row>
    <row r="10" spans="1:11" ht="9.9499999999999993" customHeight="1" thickBot="1">
      <c r="A10" s="21"/>
      <c r="B10" s="13"/>
      <c r="C10" s="13"/>
      <c r="D10" s="13"/>
      <c r="E10" s="13"/>
      <c r="F10" s="12"/>
      <c r="G10" s="12"/>
      <c r="H10" s="12"/>
      <c r="I10" s="22"/>
      <c r="J10" s="22"/>
      <c r="K10" s="23"/>
    </row>
    <row r="11" spans="1:11" ht="3.75" customHeight="1">
      <c r="A11" s="24"/>
      <c r="B11" s="10"/>
      <c r="C11" s="10"/>
      <c r="D11" s="10"/>
      <c r="E11" s="10"/>
      <c r="F11" s="11"/>
      <c r="G11" s="11"/>
      <c r="H11" s="11"/>
      <c r="I11" s="19"/>
      <c r="J11" s="19"/>
      <c r="K11" s="19"/>
    </row>
    <row r="12" spans="1:11" ht="12.75" customHeight="1">
      <c r="A12" s="79" t="s">
        <v>38</v>
      </c>
      <c r="B12" s="79"/>
      <c r="C12" s="79"/>
      <c r="D12" s="79"/>
      <c r="E12" s="79"/>
      <c r="F12" s="79"/>
      <c r="G12" s="79" t="s">
        <v>39</v>
      </c>
      <c r="H12" s="79"/>
      <c r="I12" s="79" t="s">
        <v>40</v>
      </c>
      <c r="J12" s="79"/>
      <c r="K12" s="79"/>
    </row>
    <row r="13" spans="1:11" ht="21.75" customHeight="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1">
      <c r="A14" s="88" t="s">
        <v>41</v>
      </c>
      <c r="B14" s="88"/>
      <c r="C14" s="88"/>
      <c r="D14" s="88"/>
      <c r="E14" s="88"/>
      <c r="F14" s="88"/>
      <c r="G14" s="88" t="s">
        <v>42</v>
      </c>
      <c r="H14" s="88"/>
      <c r="I14" s="88"/>
      <c r="J14" s="88"/>
      <c r="K14" s="88"/>
    </row>
    <row r="15" spans="1:11" ht="21.75" customHeight="1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1" ht="3.75" customHeight="1" thickBot="1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2" ht="60" customHeight="1">
      <c r="A17" s="81" t="s">
        <v>43</v>
      </c>
      <c r="B17" s="82"/>
      <c r="C17" s="82"/>
      <c r="D17" s="82"/>
      <c r="E17" s="82"/>
      <c r="F17" s="82"/>
      <c r="G17" s="82"/>
      <c r="H17" s="82"/>
      <c r="I17" s="31" t="s">
        <v>44</v>
      </c>
      <c r="J17" s="32" t="s">
        <v>45</v>
      </c>
      <c r="K17" s="33" t="s">
        <v>46</v>
      </c>
      <c r="L17" s="3"/>
    </row>
    <row r="18" spans="1:12" s="5" customFormat="1" ht="29.25" customHeight="1">
      <c r="A18" s="80" t="s">
        <v>47</v>
      </c>
      <c r="B18" s="57" t="s">
        <v>48</v>
      </c>
      <c r="C18" s="57"/>
      <c r="D18" s="57"/>
      <c r="E18" s="57"/>
      <c r="F18" s="57"/>
      <c r="G18" s="57"/>
      <c r="H18" s="57"/>
      <c r="I18" s="29"/>
      <c r="J18" s="29"/>
      <c r="K18" s="30"/>
    </row>
    <row r="19" spans="1:12" ht="24.95" customHeight="1">
      <c r="A19" s="80"/>
      <c r="B19" s="57" t="s">
        <v>49</v>
      </c>
      <c r="C19" s="57"/>
      <c r="D19" s="57"/>
      <c r="E19" s="57"/>
      <c r="F19" s="57"/>
      <c r="G19" s="57"/>
      <c r="H19" s="57"/>
      <c r="I19" s="29"/>
      <c r="J19" s="29"/>
      <c r="K19" s="30"/>
    </row>
    <row r="20" spans="1:12" s="5" customFormat="1" ht="24.95" customHeight="1">
      <c r="A20" s="80"/>
      <c r="B20" s="57" t="s">
        <v>50</v>
      </c>
      <c r="C20" s="57"/>
      <c r="D20" s="57"/>
      <c r="E20" s="57"/>
      <c r="F20" s="57"/>
      <c r="G20" s="57"/>
      <c r="H20" s="57"/>
      <c r="I20" s="29"/>
      <c r="J20" s="29"/>
      <c r="K20" s="30"/>
    </row>
    <row r="21" spans="1:12" ht="24.95" customHeight="1">
      <c r="A21" s="80"/>
      <c r="B21" s="57" t="s">
        <v>51</v>
      </c>
      <c r="C21" s="57"/>
      <c r="D21" s="57"/>
      <c r="E21" s="57"/>
      <c r="F21" s="57"/>
      <c r="G21" s="57"/>
      <c r="H21" s="57"/>
      <c r="I21" s="29"/>
      <c r="J21" s="29"/>
      <c r="K21" s="30"/>
    </row>
    <row r="22" spans="1:12" s="5" customFormat="1" ht="24.95" customHeight="1">
      <c r="A22" s="80"/>
      <c r="B22" s="57" t="s">
        <v>52</v>
      </c>
      <c r="C22" s="57"/>
      <c r="D22" s="57"/>
      <c r="E22" s="57"/>
      <c r="F22" s="57"/>
      <c r="G22" s="57"/>
      <c r="H22" s="57"/>
      <c r="I22" s="29"/>
      <c r="J22" s="29"/>
      <c r="K22" s="30"/>
    </row>
    <row r="23" spans="1:12" ht="30" customHeight="1">
      <c r="A23" s="62" t="s">
        <v>53</v>
      </c>
      <c r="B23" s="54" t="s">
        <v>54</v>
      </c>
      <c r="C23" s="54"/>
      <c r="D23" s="54"/>
      <c r="E23" s="54"/>
      <c r="F23" s="54"/>
      <c r="G23" s="54"/>
      <c r="H23" s="54"/>
      <c r="I23" s="14"/>
      <c r="J23" s="14"/>
      <c r="K23" s="28"/>
    </row>
    <row r="24" spans="1:12" s="5" customFormat="1" ht="24.95" customHeight="1">
      <c r="A24" s="62"/>
      <c r="B24" s="54" t="s">
        <v>55</v>
      </c>
      <c r="C24" s="54"/>
      <c r="D24" s="54"/>
      <c r="E24" s="54"/>
      <c r="F24" s="54"/>
      <c r="G24" s="54"/>
      <c r="H24" s="54"/>
      <c r="I24" s="14"/>
      <c r="J24" s="14"/>
      <c r="K24" s="28"/>
    </row>
    <row r="25" spans="1:12" s="5" customFormat="1" ht="30" customHeight="1">
      <c r="A25" s="62"/>
      <c r="B25" s="54" t="s">
        <v>56</v>
      </c>
      <c r="C25" s="54"/>
      <c r="D25" s="54"/>
      <c r="E25" s="54"/>
      <c r="F25" s="54"/>
      <c r="G25" s="54"/>
      <c r="H25" s="54"/>
      <c r="I25" s="14"/>
      <c r="J25" s="14"/>
      <c r="K25" s="28"/>
    </row>
    <row r="26" spans="1:12" ht="28.5" customHeight="1">
      <c r="A26" s="62"/>
      <c r="B26" s="54" t="s">
        <v>57</v>
      </c>
      <c r="C26" s="54"/>
      <c r="D26" s="54"/>
      <c r="E26" s="54"/>
      <c r="F26" s="54"/>
      <c r="G26" s="54"/>
      <c r="H26" s="54"/>
      <c r="I26" s="14"/>
      <c r="J26" s="14"/>
      <c r="K26" s="28"/>
    </row>
    <row r="27" spans="1:12" s="5" customFormat="1" ht="31.5" customHeight="1">
      <c r="A27" s="67" t="s">
        <v>58</v>
      </c>
      <c r="B27" s="57" t="s">
        <v>59</v>
      </c>
      <c r="C27" s="57"/>
      <c r="D27" s="57"/>
      <c r="E27" s="57"/>
      <c r="F27" s="57"/>
      <c r="G27" s="57"/>
      <c r="H27" s="57"/>
      <c r="I27" s="29"/>
      <c r="J27" s="29"/>
      <c r="K27" s="30"/>
    </row>
    <row r="28" spans="1:12" s="5" customFormat="1" ht="31.5" customHeight="1">
      <c r="A28" s="68"/>
      <c r="B28" s="57" t="s">
        <v>60</v>
      </c>
      <c r="C28" s="57"/>
      <c r="D28" s="57"/>
      <c r="E28" s="57"/>
      <c r="F28" s="57"/>
      <c r="G28" s="57"/>
      <c r="H28" s="57"/>
      <c r="I28" s="29"/>
      <c r="J28" s="29"/>
      <c r="K28" s="30"/>
    </row>
    <row r="29" spans="1:12" ht="59.25" customHeight="1">
      <c r="A29" s="64" t="s">
        <v>61</v>
      </c>
      <c r="B29" s="65"/>
      <c r="C29" s="65"/>
      <c r="D29" s="65"/>
      <c r="E29" s="65"/>
      <c r="F29" s="65"/>
      <c r="G29" s="65"/>
      <c r="H29" s="65"/>
      <c r="I29" s="34" t="s">
        <v>44</v>
      </c>
      <c r="J29" s="35" t="s">
        <v>45</v>
      </c>
      <c r="K29" s="36" t="s">
        <v>46</v>
      </c>
    </row>
    <row r="30" spans="1:12" ht="24.95" customHeight="1">
      <c r="A30" s="80" t="s">
        <v>62</v>
      </c>
      <c r="B30" s="57" t="s">
        <v>63</v>
      </c>
      <c r="C30" s="57"/>
      <c r="D30" s="57"/>
      <c r="E30" s="57"/>
      <c r="F30" s="57"/>
      <c r="G30" s="57"/>
      <c r="H30" s="57"/>
      <c r="I30" s="29"/>
      <c r="J30" s="29"/>
      <c r="K30" s="30"/>
    </row>
    <row r="31" spans="1:12" s="5" customFormat="1" ht="30.75" customHeight="1">
      <c r="A31" s="80"/>
      <c r="B31" s="57" t="s">
        <v>64</v>
      </c>
      <c r="C31" s="57"/>
      <c r="D31" s="57"/>
      <c r="E31" s="57"/>
      <c r="F31" s="57"/>
      <c r="G31" s="57"/>
      <c r="H31" s="57"/>
      <c r="I31" s="29"/>
      <c r="J31" s="29"/>
      <c r="K31" s="30"/>
    </row>
    <row r="32" spans="1:12" ht="24.95" customHeight="1">
      <c r="A32" s="80"/>
      <c r="B32" s="57" t="s">
        <v>65</v>
      </c>
      <c r="C32" s="57"/>
      <c r="D32" s="57"/>
      <c r="E32" s="57"/>
      <c r="F32" s="57"/>
      <c r="G32" s="57"/>
      <c r="H32" s="57"/>
      <c r="I32" s="29"/>
      <c r="J32" s="29"/>
      <c r="K32" s="30"/>
    </row>
    <row r="33" spans="1:11" s="5" customFormat="1" ht="29.25" customHeight="1">
      <c r="A33" s="80"/>
      <c r="B33" s="57" t="s">
        <v>66</v>
      </c>
      <c r="C33" s="57"/>
      <c r="D33" s="57"/>
      <c r="E33" s="57"/>
      <c r="F33" s="57"/>
      <c r="G33" s="57"/>
      <c r="H33" s="57"/>
      <c r="I33" s="29"/>
      <c r="J33" s="29"/>
      <c r="K33" s="30"/>
    </row>
    <row r="34" spans="1:11" ht="24.95" customHeight="1">
      <c r="A34" s="62" t="s">
        <v>67</v>
      </c>
      <c r="B34" s="54" t="s">
        <v>68</v>
      </c>
      <c r="C34" s="54"/>
      <c r="D34" s="54"/>
      <c r="E34" s="54"/>
      <c r="F34" s="54"/>
      <c r="G34" s="54"/>
      <c r="H34" s="54"/>
      <c r="I34" s="14"/>
      <c r="J34" s="14"/>
      <c r="K34" s="28"/>
    </row>
    <row r="35" spans="1:11" s="5" customFormat="1" ht="24.95" customHeight="1">
      <c r="A35" s="62"/>
      <c r="B35" s="54" t="s">
        <v>69</v>
      </c>
      <c r="C35" s="54"/>
      <c r="D35" s="54"/>
      <c r="E35" s="54"/>
      <c r="F35" s="54"/>
      <c r="G35" s="54"/>
      <c r="H35" s="54"/>
      <c r="I35" s="14"/>
      <c r="J35" s="14"/>
      <c r="K35" s="28"/>
    </row>
    <row r="36" spans="1:11" ht="33" customHeight="1">
      <c r="A36" s="62"/>
      <c r="B36" s="54" t="s">
        <v>70</v>
      </c>
      <c r="C36" s="54"/>
      <c r="D36" s="54"/>
      <c r="E36" s="54"/>
      <c r="F36" s="54"/>
      <c r="G36" s="54"/>
      <c r="H36" s="54"/>
      <c r="I36" s="14"/>
      <c r="J36" s="14"/>
      <c r="K36" s="28"/>
    </row>
    <row r="37" spans="1:11" s="5" customFormat="1" ht="24.95" customHeight="1">
      <c r="A37" s="62"/>
      <c r="B37" s="54" t="s">
        <v>71</v>
      </c>
      <c r="C37" s="54"/>
      <c r="D37" s="54"/>
      <c r="E37" s="54"/>
      <c r="F37" s="54"/>
      <c r="G37" s="54"/>
      <c r="H37" s="54"/>
      <c r="I37" s="14"/>
      <c r="J37" s="14"/>
      <c r="K37" s="28"/>
    </row>
    <row r="38" spans="1:11" ht="24.95" customHeight="1">
      <c r="A38" s="62"/>
      <c r="B38" s="54" t="s">
        <v>72</v>
      </c>
      <c r="C38" s="54"/>
      <c r="D38" s="54"/>
      <c r="E38" s="54"/>
      <c r="F38" s="54"/>
      <c r="G38" s="54"/>
      <c r="H38" s="54"/>
      <c r="I38" s="14"/>
      <c r="J38" s="14"/>
      <c r="K38" s="28"/>
    </row>
    <row r="39" spans="1:11" s="5" customFormat="1" ht="24.95" customHeight="1">
      <c r="A39" s="80" t="s">
        <v>73</v>
      </c>
      <c r="B39" s="57" t="s">
        <v>74</v>
      </c>
      <c r="C39" s="57"/>
      <c r="D39" s="57"/>
      <c r="E39" s="57"/>
      <c r="F39" s="57"/>
      <c r="G39" s="57"/>
      <c r="H39" s="57"/>
      <c r="I39" s="29"/>
      <c r="J39" s="29"/>
      <c r="K39" s="30"/>
    </row>
    <row r="40" spans="1:11" ht="24.95" customHeight="1">
      <c r="A40" s="80"/>
      <c r="B40" s="57" t="s">
        <v>75</v>
      </c>
      <c r="C40" s="57"/>
      <c r="D40" s="57"/>
      <c r="E40" s="57"/>
      <c r="F40" s="57"/>
      <c r="G40" s="57"/>
      <c r="H40" s="57"/>
      <c r="I40" s="29"/>
      <c r="J40" s="29"/>
      <c r="K40" s="30"/>
    </row>
    <row r="41" spans="1:11" s="5" customFormat="1" ht="24.95" customHeight="1">
      <c r="A41" s="80"/>
      <c r="B41" s="57" t="s">
        <v>76</v>
      </c>
      <c r="C41" s="57"/>
      <c r="D41" s="57"/>
      <c r="E41" s="57"/>
      <c r="F41" s="57"/>
      <c r="G41" s="57"/>
      <c r="H41" s="57"/>
      <c r="I41" s="29"/>
      <c r="J41" s="29"/>
      <c r="K41" s="30"/>
    </row>
    <row r="42" spans="1:11" ht="24.95" customHeight="1">
      <c r="A42" s="80"/>
      <c r="B42" s="57" t="s">
        <v>77</v>
      </c>
      <c r="C42" s="57"/>
      <c r="D42" s="57"/>
      <c r="E42" s="57"/>
      <c r="F42" s="57"/>
      <c r="G42" s="57"/>
      <c r="H42" s="57"/>
      <c r="I42" s="29"/>
      <c r="J42" s="29"/>
      <c r="K42" s="30"/>
    </row>
    <row r="43" spans="1:11" s="5" customFormat="1" ht="24.95" customHeight="1">
      <c r="A43" s="80"/>
      <c r="B43" s="57" t="s">
        <v>78</v>
      </c>
      <c r="C43" s="57"/>
      <c r="D43" s="57"/>
      <c r="E43" s="57"/>
      <c r="F43" s="57"/>
      <c r="G43" s="57"/>
      <c r="H43" s="57"/>
      <c r="I43" s="29"/>
      <c r="J43" s="29"/>
      <c r="K43" s="30"/>
    </row>
    <row r="44" spans="1:11" ht="24.95" customHeight="1">
      <c r="A44" s="80"/>
      <c r="B44" s="57" t="s">
        <v>79</v>
      </c>
      <c r="C44" s="57"/>
      <c r="D44" s="57"/>
      <c r="E44" s="57"/>
      <c r="F44" s="57"/>
      <c r="G44" s="57"/>
      <c r="H44" s="57"/>
      <c r="I44" s="29"/>
      <c r="J44" s="29"/>
      <c r="K44" s="30"/>
    </row>
    <row r="45" spans="1:11" s="5" customFormat="1" ht="24.95" customHeight="1">
      <c r="A45" s="80"/>
      <c r="B45" s="57" t="s">
        <v>80</v>
      </c>
      <c r="C45" s="57"/>
      <c r="D45" s="57"/>
      <c r="E45" s="57"/>
      <c r="F45" s="57"/>
      <c r="G45" s="57"/>
      <c r="H45" s="57"/>
      <c r="I45" s="29"/>
      <c r="J45" s="29"/>
      <c r="K45" s="30"/>
    </row>
    <row r="46" spans="1:11" ht="24.95" customHeight="1">
      <c r="A46" s="80"/>
      <c r="B46" s="57" t="s">
        <v>81</v>
      </c>
      <c r="C46" s="57"/>
      <c r="D46" s="57"/>
      <c r="E46" s="57"/>
      <c r="F46" s="57"/>
      <c r="G46" s="57"/>
      <c r="H46" s="57"/>
      <c r="I46" s="29"/>
      <c r="J46" s="29"/>
      <c r="K46" s="30"/>
    </row>
    <row r="47" spans="1:11" s="5" customFormat="1" ht="24.95" customHeight="1">
      <c r="A47" s="80"/>
      <c r="B47" s="57" t="s">
        <v>82</v>
      </c>
      <c r="C47" s="57"/>
      <c r="D47" s="57"/>
      <c r="E47" s="57"/>
      <c r="F47" s="57"/>
      <c r="G47" s="57"/>
      <c r="H47" s="57"/>
      <c r="I47" s="29"/>
      <c r="J47" s="29"/>
      <c r="K47" s="30"/>
    </row>
    <row r="48" spans="1:11" ht="24.95" customHeight="1">
      <c r="A48" s="80"/>
      <c r="B48" s="57" t="s">
        <v>83</v>
      </c>
      <c r="C48" s="57"/>
      <c r="D48" s="57"/>
      <c r="E48" s="57"/>
      <c r="F48" s="57"/>
      <c r="G48" s="57"/>
      <c r="H48" s="57"/>
      <c r="I48" s="29"/>
      <c r="J48" s="29"/>
      <c r="K48" s="30"/>
    </row>
    <row r="49" spans="1:11" s="5" customFormat="1" ht="24.95" customHeight="1">
      <c r="A49" s="80"/>
      <c r="B49" s="57" t="s">
        <v>84</v>
      </c>
      <c r="C49" s="57"/>
      <c r="D49" s="57"/>
      <c r="E49" s="57"/>
      <c r="F49" s="57"/>
      <c r="G49" s="57"/>
      <c r="H49" s="57"/>
      <c r="I49" s="29"/>
      <c r="J49" s="29"/>
      <c r="K49" s="30"/>
    </row>
    <row r="50" spans="1:11" ht="24.95" customHeight="1">
      <c r="A50" s="80"/>
      <c r="B50" s="57" t="s">
        <v>85</v>
      </c>
      <c r="C50" s="57"/>
      <c r="D50" s="57"/>
      <c r="E50" s="57"/>
      <c r="F50" s="57"/>
      <c r="G50" s="57"/>
      <c r="H50" s="57"/>
      <c r="I50" s="29"/>
      <c r="J50" s="29"/>
      <c r="K50" s="30"/>
    </row>
    <row r="51" spans="1:11" ht="24.95" customHeight="1">
      <c r="A51" s="80"/>
      <c r="B51" s="63" t="s">
        <v>86</v>
      </c>
      <c r="C51" s="63"/>
      <c r="D51" s="63"/>
      <c r="E51" s="63"/>
      <c r="F51" s="63"/>
      <c r="G51" s="63"/>
      <c r="H51" s="63"/>
      <c r="I51" s="29"/>
      <c r="J51" s="29"/>
      <c r="K51" s="30"/>
    </row>
    <row r="52" spans="1:11" ht="24.95" customHeight="1">
      <c r="A52" s="80"/>
      <c r="B52" s="63" t="s">
        <v>87</v>
      </c>
      <c r="C52" s="63"/>
      <c r="D52" s="63"/>
      <c r="E52" s="63"/>
      <c r="F52" s="63"/>
      <c r="G52" s="63"/>
      <c r="H52" s="63"/>
      <c r="I52" s="29"/>
      <c r="J52" s="29"/>
      <c r="K52" s="30"/>
    </row>
    <row r="53" spans="1:11" s="5" customFormat="1" ht="24.95" customHeight="1">
      <c r="A53" s="80"/>
      <c r="B53" s="57" t="s">
        <v>88</v>
      </c>
      <c r="C53" s="57"/>
      <c r="D53" s="57"/>
      <c r="E53" s="57"/>
      <c r="F53" s="57"/>
      <c r="G53" s="57"/>
      <c r="H53" s="57"/>
      <c r="I53" s="29"/>
      <c r="J53" s="29"/>
      <c r="K53" s="30"/>
    </row>
    <row r="54" spans="1:11" ht="24.95" customHeight="1">
      <c r="A54" s="80"/>
      <c r="B54" s="57" t="s">
        <v>89</v>
      </c>
      <c r="C54" s="57"/>
      <c r="D54" s="57"/>
      <c r="E54" s="57"/>
      <c r="F54" s="57"/>
      <c r="G54" s="57"/>
      <c r="H54" s="57"/>
      <c r="I54" s="29"/>
      <c r="J54" s="29"/>
      <c r="K54" s="30"/>
    </row>
    <row r="55" spans="1:11" ht="42.75" customHeight="1">
      <c r="A55" s="64" t="s">
        <v>90</v>
      </c>
      <c r="B55" s="65"/>
      <c r="C55" s="65"/>
      <c r="D55" s="65"/>
      <c r="E55" s="65"/>
      <c r="F55" s="65"/>
      <c r="G55" s="65"/>
      <c r="H55" s="65"/>
      <c r="I55" s="65"/>
      <c r="J55" s="65"/>
      <c r="K55" s="66"/>
    </row>
    <row r="56" spans="1:11" ht="24.95" customHeight="1">
      <c r="A56" s="77" t="s">
        <v>91</v>
      </c>
      <c r="B56" s="57" t="s">
        <v>92</v>
      </c>
      <c r="C56" s="57"/>
      <c r="D56" s="57"/>
      <c r="E56" s="57"/>
      <c r="F56" s="57"/>
      <c r="G56" s="57"/>
      <c r="H56" s="57"/>
      <c r="I56" s="57"/>
      <c r="J56" s="57"/>
      <c r="K56" s="58"/>
    </row>
    <row r="57" spans="1:11" s="5" customFormat="1" ht="30" customHeight="1">
      <c r="A57" s="77"/>
      <c r="B57" s="59" t="s">
        <v>93</v>
      </c>
      <c r="C57" s="60" t="s">
        <v>94</v>
      </c>
      <c r="D57" s="60"/>
      <c r="E57" s="60"/>
      <c r="F57" s="60"/>
      <c r="G57" s="60"/>
      <c r="H57" s="60" t="s">
        <v>95</v>
      </c>
      <c r="I57" s="60"/>
      <c r="J57" s="60"/>
      <c r="K57" s="61"/>
    </row>
    <row r="58" spans="1:11" s="5" customFormat="1" ht="19.5" customHeight="1">
      <c r="A58" s="77"/>
      <c r="B58" s="59"/>
      <c r="C58" s="60"/>
      <c r="D58" s="60"/>
      <c r="E58" s="60"/>
      <c r="F58" s="60"/>
      <c r="G58" s="60"/>
      <c r="H58" s="60"/>
      <c r="I58" s="60"/>
      <c r="J58" s="60"/>
      <c r="K58" s="61"/>
    </row>
    <row r="59" spans="1:11" s="5" customFormat="1" ht="30" customHeight="1">
      <c r="A59" s="77"/>
      <c r="B59" s="59"/>
      <c r="C59" s="60" t="s">
        <v>96</v>
      </c>
      <c r="D59" s="60"/>
      <c r="E59" s="60"/>
      <c r="F59" s="60"/>
      <c r="G59" s="60"/>
      <c r="H59" s="60" t="s">
        <v>97</v>
      </c>
      <c r="I59" s="60"/>
      <c r="J59" s="60"/>
      <c r="K59" s="61"/>
    </row>
    <row r="60" spans="1:11" s="5" customFormat="1" ht="17.25" customHeight="1">
      <c r="A60" s="77"/>
      <c r="B60" s="59"/>
      <c r="C60" s="60"/>
      <c r="D60" s="60"/>
      <c r="E60" s="60"/>
      <c r="F60" s="60"/>
      <c r="G60" s="60"/>
      <c r="H60" s="60"/>
      <c r="I60" s="60"/>
      <c r="J60" s="60"/>
      <c r="K60" s="61"/>
    </row>
    <row r="61" spans="1:11" s="5" customFormat="1" ht="30" customHeight="1">
      <c r="A61" s="77"/>
      <c r="B61" s="59"/>
      <c r="C61" s="60" t="s">
        <v>98</v>
      </c>
      <c r="D61" s="60"/>
      <c r="E61" s="60"/>
      <c r="F61" s="60"/>
      <c r="G61" s="60"/>
      <c r="H61" s="60" t="s">
        <v>99</v>
      </c>
      <c r="I61" s="60"/>
      <c r="J61" s="60"/>
      <c r="K61" s="61"/>
    </row>
    <row r="62" spans="1:11" s="5" customFormat="1" ht="17.25" customHeight="1">
      <c r="A62" s="77"/>
      <c r="B62" s="59"/>
      <c r="C62" s="60"/>
      <c r="D62" s="60"/>
      <c r="E62" s="60"/>
      <c r="F62" s="60"/>
      <c r="G62" s="60"/>
      <c r="H62" s="60"/>
      <c r="I62" s="60"/>
      <c r="J62" s="60"/>
      <c r="K62" s="61"/>
    </row>
    <row r="63" spans="1:11" s="5" customFormat="1" ht="24.95" customHeight="1">
      <c r="A63" s="77"/>
      <c r="B63" s="54" t="s">
        <v>100</v>
      </c>
      <c r="C63" s="54"/>
      <c r="D63" s="54"/>
      <c r="E63" s="54"/>
      <c r="F63" s="54"/>
      <c r="G63" s="54"/>
      <c r="H63" s="54"/>
      <c r="I63" s="54"/>
      <c r="J63" s="54"/>
      <c r="K63" s="55"/>
    </row>
    <row r="64" spans="1:11" ht="24.95" customHeight="1">
      <c r="A64" s="77"/>
      <c r="B64" s="56" t="s">
        <v>93</v>
      </c>
      <c r="C64" s="52" t="s">
        <v>94</v>
      </c>
      <c r="D64" s="52"/>
      <c r="E64" s="52"/>
      <c r="F64" s="52"/>
      <c r="G64" s="52"/>
      <c r="H64" s="52" t="s">
        <v>95</v>
      </c>
      <c r="I64" s="52"/>
      <c r="J64" s="52"/>
      <c r="K64" s="53"/>
    </row>
    <row r="65" spans="1:11" ht="17.25" customHeight="1">
      <c r="A65" s="77"/>
      <c r="B65" s="56"/>
      <c r="C65" s="52"/>
      <c r="D65" s="52"/>
      <c r="E65" s="52"/>
      <c r="F65" s="52"/>
      <c r="G65" s="52"/>
      <c r="H65" s="52"/>
      <c r="I65" s="52"/>
      <c r="J65" s="52"/>
      <c r="K65" s="53"/>
    </row>
    <row r="66" spans="1:11" ht="24.95" customHeight="1">
      <c r="A66" s="77"/>
      <c r="B66" s="56"/>
      <c r="C66" s="52" t="s">
        <v>96</v>
      </c>
      <c r="D66" s="52"/>
      <c r="E66" s="52"/>
      <c r="F66" s="52"/>
      <c r="G66" s="52"/>
      <c r="H66" s="52" t="s">
        <v>97</v>
      </c>
      <c r="I66" s="52"/>
      <c r="J66" s="52"/>
      <c r="K66" s="53"/>
    </row>
    <row r="67" spans="1:11" ht="18" customHeight="1">
      <c r="A67" s="77"/>
      <c r="B67" s="56"/>
      <c r="C67" s="52"/>
      <c r="D67" s="52"/>
      <c r="E67" s="52"/>
      <c r="F67" s="52"/>
      <c r="G67" s="52"/>
      <c r="H67" s="52"/>
      <c r="I67" s="52"/>
      <c r="J67" s="52"/>
      <c r="K67" s="53"/>
    </row>
    <row r="68" spans="1:11" ht="24.95" customHeight="1">
      <c r="A68" s="77"/>
      <c r="B68" s="56"/>
      <c r="C68" s="52" t="s">
        <v>98</v>
      </c>
      <c r="D68" s="52"/>
      <c r="E68" s="52"/>
      <c r="F68" s="52"/>
      <c r="G68" s="52"/>
      <c r="H68" s="52" t="s">
        <v>99</v>
      </c>
      <c r="I68" s="52"/>
      <c r="J68" s="52"/>
      <c r="K68" s="53"/>
    </row>
    <row r="69" spans="1:11" ht="19.5" customHeight="1">
      <c r="A69" s="77"/>
      <c r="B69" s="56"/>
      <c r="C69" s="52"/>
      <c r="D69" s="52"/>
      <c r="E69" s="52"/>
      <c r="F69" s="52"/>
      <c r="G69" s="52"/>
      <c r="H69" s="52"/>
      <c r="I69" s="52"/>
      <c r="J69" s="52"/>
      <c r="K69" s="53"/>
    </row>
    <row r="70" spans="1:11" ht="42.75" customHeight="1" thickBot="1">
      <c r="A70" s="74" t="s">
        <v>101</v>
      </c>
      <c r="B70" s="75"/>
      <c r="C70" s="75"/>
      <c r="D70" s="75"/>
      <c r="E70" s="75"/>
      <c r="F70" s="75"/>
      <c r="G70" s="75"/>
      <c r="H70" s="75"/>
      <c r="I70" s="75"/>
      <c r="J70" s="75"/>
      <c r="K70" s="76"/>
    </row>
    <row r="71" spans="1:11" ht="18" customHeight="1">
      <c r="A71" s="69" t="s">
        <v>102</v>
      </c>
      <c r="B71" s="70"/>
      <c r="C71" s="70"/>
      <c r="D71" s="70"/>
      <c r="E71" s="70"/>
      <c r="F71" s="70"/>
      <c r="G71" s="70"/>
      <c r="H71" s="70"/>
      <c r="I71" s="70"/>
      <c r="J71" s="70"/>
      <c r="K71" s="71"/>
    </row>
    <row r="72" spans="1:11" ht="40.5" customHeight="1">
      <c r="A72" s="78" t="s">
        <v>103</v>
      </c>
      <c r="B72" s="72"/>
      <c r="C72" s="72"/>
      <c r="D72" s="72"/>
      <c r="E72" s="72"/>
      <c r="F72" s="72"/>
      <c r="G72" s="72" t="s">
        <v>104</v>
      </c>
      <c r="H72" s="72"/>
      <c r="I72" s="72" t="s">
        <v>105</v>
      </c>
      <c r="J72" s="72"/>
      <c r="K72" s="73"/>
    </row>
  </sheetData>
  <mergeCells count="101">
    <mergeCell ref="A12:F13"/>
    <mergeCell ref="A14:F15"/>
    <mergeCell ref="G14:K15"/>
    <mergeCell ref="A18:A22"/>
    <mergeCell ref="F2:H9"/>
    <mergeCell ref="B7:C7"/>
    <mergeCell ref="B8:C8"/>
    <mergeCell ref="B9:C9"/>
    <mergeCell ref="D2:E2"/>
    <mergeCell ref="D3:E3"/>
    <mergeCell ref="D4:E4"/>
    <mergeCell ref="D5:E5"/>
    <mergeCell ref="D6:E6"/>
    <mergeCell ref="D7:E7"/>
    <mergeCell ref="D8:E8"/>
    <mergeCell ref="D9:E9"/>
    <mergeCell ref="B2:C2"/>
    <mergeCell ref="B3:C3"/>
    <mergeCell ref="B4:C4"/>
    <mergeCell ref="B5:C5"/>
    <mergeCell ref="B6:C6"/>
    <mergeCell ref="A71:K71"/>
    <mergeCell ref="I72:K72"/>
    <mergeCell ref="G72:H72"/>
    <mergeCell ref="A70:K70"/>
    <mergeCell ref="A56:A69"/>
    <mergeCell ref="B53:H53"/>
    <mergeCell ref="B54:H54"/>
    <mergeCell ref="A72:F72"/>
    <mergeCell ref="G12:H13"/>
    <mergeCell ref="I12:K13"/>
    <mergeCell ref="B34:H34"/>
    <mergeCell ref="A29:H29"/>
    <mergeCell ref="A30:A33"/>
    <mergeCell ref="B30:H30"/>
    <mergeCell ref="B31:H31"/>
    <mergeCell ref="B32:H32"/>
    <mergeCell ref="B33:H33"/>
    <mergeCell ref="B25:H25"/>
    <mergeCell ref="B26:H26"/>
    <mergeCell ref="B28:H28"/>
    <mergeCell ref="B41:H41"/>
    <mergeCell ref="B50:H50"/>
    <mergeCell ref="A39:A54"/>
    <mergeCell ref="A17:H17"/>
    <mergeCell ref="A23:A26"/>
    <mergeCell ref="B18:H18"/>
    <mergeCell ref="B19:H19"/>
    <mergeCell ref="B20:H20"/>
    <mergeCell ref="B22:H22"/>
    <mergeCell ref="B23:H23"/>
    <mergeCell ref="B24:H24"/>
    <mergeCell ref="B21:H21"/>
    <mergeCell ref="C59:G59"/>
    <mergeCell ref="H59:K59"/>
    <mergeCell ref="C58:G58"/>
    <mergeCell ref="H58:K58"/>
    <mergeCell ref="B27:H27"/>
    <mergeCell ref="A27:A28"/>
    <mergeCell ref="B47:H47"/>
    <mergeCell ref="B48:H48"/>
    <mergeCell ref="B49:H49"/>
    <mergeCell ref="A34:A38"/>
    <mergeCell ref="C57:G57"/>
    <mergeCell ref="H57:K57"/>
    <mergeCell ref="B36:H36"/>
    <mergeCell ref="B37:H37"/>
    <mergeCell ref="B35:H35"/>
    <mergeCell ref="B38:H38"/>
    <mergeCell ref="B51:H51"/>
    <mergeCell ref="B52:H52"/>
    <mergeCell ref="B39:H39"/>
    <mergeCell ref="B40:H40"/>
    <mergeCell ref="B42:H42"/>
    <mergeCell ref="B43:H43"/>
    <mergeCell ref="B44:H44"/>
    <mergeCell ref="B45:H45"/>
    <mergeCell ref="B46:H46"/>
    <mergeCell ref="A55:K55"/>
    <mergeCell ref="H68:K68"/>
    <mergeCell ref="B63:K63"/>
    <mergeCell ref="B64:B69"/>
    <mergeCell ref="C69:G69"/>
    <mergeCell ref="H69:K69"/>
    <mergeCell ref="B56:K56"/>
    <mergeCell ref="B57:B62"/>
    <mergeCell ref="C64:G64"/>
    <mergeCell ref="H64:K64"/>
    <mergeCell ref="C65:G65"/>
    <mergeCell ref="H65:K65"/>
    <mergeCell ref="C66:G66"/>
    <mergeCell ref="H66:K66"/>
    <mergeCell ref="C67:G67"/>
    <mergeCell ref="H67:K67"/>
    <mergeCell ref="C68:G68"/>
    <mergeCell ref="H60:K60"/>
    <mergeCell ref="C61:G61"/>
    <mergeCell ref="H61:K61"/>
    <mergeCell ref="C62:G62"/>
    <mergeCell ref="H62:K62"/>
    <mergeCell ref="C60:G60"/>
  </mergeCells>
  <pageMargins left="0.51181102362204722" right="0.51181102362204722" top="0.78740157480314965" bottom="0.78740157480314965" header="0.31496062992125984" footer="0.31496062992125984"/>
  <pageSetup paperSize="9" scale="75" orientation="portrait" horizontalDpi="360" verticalDpi="360" r:id="rId1"/>
  <rowBreaks count="1" manualBreakCount="1">
    <brk id="38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38100</xdr:colOff>
                    <xdr:row>57</xdr:row>
                    <xdr:rowOff>0</xdr:rowOff>
                  </from>
                  <to>
                    <xdr:col>3</xdr:col>
                    <xdr:colOff>457200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704850</xdr:colOff>
                    <xdr:row>57</xdr:row>
                    <xdr:rowOff>0</xdr:rowOff>
                  </from>
                  <to>
                    <xdr:col>6</xdr:col>
                    <xdr:colOff>508000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3</xdr:col>
                    <xdr:colOff>165100</xdr:colOff>
                    <xdr:row>57</xdr:row>
                    <xdr:rowOff>0</xdr:rowOff>
                  </from>
                  <to>
                    <xdr:col>5</xdr:col>
                    <xdr:colOff>38100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6</xdr:col>
                    <xdr:colOff>317500</xdr:colOff>
                    <xdr:row>57</xdr:row>
                    <xdr:rowOff>12700</xdr:rowOff>
                  </from>
                  <to>
                    <xdr:col>7</xdr:col>
                    <xdr:colOff>38100</xdr:colOff>
                    <xdr:row>57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2</xdr:col>
                    <xdr:colOff>38100</xdr:colOff>
                    <xdr:row>59</xdr:row>
                    <xdr:rowOff>0</xdr:rowOff>
                  </from>
                  <to>
                    <xdr:col>3</xdr:col>
                    <xdr:colOff>457200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Check Box 11">
              <controlPr defaultSize="0" autoFill="0" autoLine="0" autoPict="0">
                <anchor moveWithCells="1">
                  <from>
                    <xdr:col>4</xdr:col>
                    <xdr:colOff>704850</xdr:colOff>
                    <xdr:row>59</xdr:row>
                    <xdr:rowOff>0</xdr:rowOff>
                  </from>
                  <to>
                    <xdr:col>6</xdr:col>
                    <xdr:colOff>508000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Check Box 12">
              <controlPr defaultSize="0" autoFill="0" autoLine="0" autoPict="0">
                <anchor moveWithCells="1">
                  <from>
                    <xdr:col>3</xdr:col>
                    <xdr:colOff>165100</xdr:colOff>
                    <xdr:row>59</xdr:row>
                    <xdr:rowOff>0</xdr:rowOff>
                  </from>
                  <to>
                    <xdr:col>5</xdr:col>
                    <xdr:colOff>38100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Check Box 13">
              <controlPr defaultSize="0" autoFill="0" autoLine="0" autoPict="0">
                <anchor moveWithCells="1">
                  <from>
                    <xdr:col>6</xdr:col>
                    <xdr:colOff>317500</xdr:colOff>
                    <xdr:row>59</xdr:row>
                    <xdr:rowOff>12700</xdr:rowOff>
                  </from>
                  <to>
                    <xdr:col>7</xdr:col>
                    <xdr:colOff>38100</xdr:colOff>
                    <xdr:row>59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2" name="Check Box 22">
              <controlPr defaultSize="0" autoFill="0" autoLine="0" autoPict="0">
                <anchor moveWithCells="1">
                  <from>
                    <xdr:col>2</xdr:col>
                    <xdr:colOff>50800</xdr:colOff>
                    <xdr:row>60</xdr:row>
                    <xdr:rowOff>374650</xdr:rowOff>
                  </from>
                  <to>
                    <xdr:col>3</xdr:col>
                    <xdr:colOff>476250</xdr:colOff>
                    <xdr:row>61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4</xdr:col>
                    <xdr:colOff>704850</xdr:colOff>
                    <xdr:row>61</xdr:row>
                    <xdr:rowOff>0</xdr:rowOff>
                  </from>
                  <to>
                    <xdr:col>6</xdr:col>
                    <xdr:colOff>508000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3</xdr:col>
                    <xdr:colOff>165100</xdr:colOff>
                    <xdr:row>61</xdr:row>
                    <xdr:rowOff>0</xdr:rowOff>
                  </from>
                  <to>
                    <xdr:col>5</xdr:col>
                    <xdr:colOff>38100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Check Box 25">
              <controlPr defaultSize="0" autoFill="0" autoLine="0" autoPict="0">
                <anchor moveWithCells="1">
                  <from>
                    <xdr:col>6</xdr:col>
                    <xdr:colOff>317500</xdr:colOff>
                    <xdr:row>61</xdr:row>
                    <xdr:rowOff>12700</xdr:rowOff>
                  </from>
                  <to>
                    <xdr:col>7</xdr:col>
                    <xdr:colOff>38100</xdr:colOff>
                    <xdr:row>61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6" name="Check Box 26">
              <controlPr defaultSize="0" autoFill="0" autoLine="0" autoPict="0">
                <anchor moveWithCells="1">
                  <from>
                    <xdr:col>7</xdr:col>
                    <xdr:colOff>38100</xdr:colOff>
                    <xdr:row>57</xdr:row>
                    <xdr:rowOff>0</xdr:rowOff>
                  </from>
                  <to>
                    <xdr:col>7</xdr:col>
                    <xdr:colOff>1143000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7" name="Check Box 27">
              <controlPr defaultSize="0" autoFill="0" autoLine="0" autoPict="0">
                <anchor moveWithCells="1">
                  <from>
                    <xdr:col>7</xdr:col>
                    <xdr:colOff>2127250</xdr:colOff>
                    <xdr:row>57</xdr:row>
                    <xdr:rowOff>0</xdr:rowOff>
                  </from>
                  <to>
                    <xdr:col>10</xdr:col>
                    <xdr:colOff>209550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>
                <anchor moveWithCells="1">
                  <from>
                    <xdr:col>7</xdr:col>
                    <xdr:colOff>774700</xdr:colOff>
                    <xdr:row>57</xdr:row>
                    <xdr:rowOff>0</xdr:rowOff>
                  </from>
                  <to>
                    <xdr:col>7</xdr:col>
                    <xdr:colOff>2317750</xdr:colOff>
                    <xdr:row>57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>
                <anchor moveWithCells="1">
                  <from>
                    <xdr:col>9</xdr:col>
                    <xdr:colOff>342900</xdr:colOff>
                    <xdr:row>57</xdr:row>
                    <xdr:rowOff>12700</xdr:rowOff>
                  </from>
                  <to>
                    <xdr:col>11</xdr:col>
                    <xdr:colOff>146050</xdr:colOff>
                    <xdr:row>57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>
                <anchor moveWithCells="1">
                  <from>
                    <xdr:col>7</xdr:col>
                    <xdr:colOff>38100</xdr:colOff>
                    <xdr:row>59</xdr:row>
                    <xdr:rowOff>0</xdr:rowOff>
                  </from>
                  <to>
                    <xdr:col>7</xdr:col>
                    <xdr:colOff>1143000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1" name="Check Box 31">
              <controlPr defaultSize="0" autoFill="0" autoLine="0" autoPict="0">
                <anchor moveWithCells="1">
                  <from>
                    <xdr:col>7</xdr:col>
                    <xdr:colOff>2127250</xdr:colOff>
                    <xdr:row>59</xdr:row>
                    <xdr:rowOff>0</xdr:rowOff>
                  </from>
                  <to>
                    <xdr:col>10</xdr:col>
                    <xdr:colOff>209550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2" name="Check Box 32">
              <controlPr defaultSize="0" autoFill="0" autoLine="0" autoPict="0">
                <anchor moveWithCells="1">
                  <from>
                    <xdr:col>7</xdr:col>
                    <xdr:colOff>774700</xdr:colOff>
                    <xdr:row>59</xdr:row>
                    <xdr:rowOff>0</xdr:rowOff>
                  </from>
                  <to>
                    <xdr:col>7</xdr:col>
                    <xdr:colOff>2317750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3" name="Check Box 33">
              <controlPr defaultSize="0" autoFill="0" autoLine="0" autoPict="0">
                <anchor moveWithCells="1">
                  <from>
                    <xdr:col>9</xdr:col>
                    <xdr:colOff>342900</xdr:colOff>
                    <xdr:row>59</xdr:row>
                    <xdr:rowOff>12700</xdr:rowOff>
                  </from>
                  <to>
                    <xdr:col>11</xdr:col>
                    <xdr:colOff>146050</xdr:colOff>
                    <xdr:row>59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7</xdr:col>
                    <xdr:colOff>38100</xdr:colOff>
                    <xdr:row>61</xdr:row>
                    <xdr:rowOff>0</xdr:rowOff>
                  </from>
                  <to>
                    <xdr:col>7</xdr:col>
                    <xdr:colOff>1143000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5" name="Check Box 35">
              <controlPr defaultSize="0" autoFill="0" autoLine="0" autoPict="0">
                <anchor moveWithCells="1">
                  <from>
                    <xdr:col>7</xdr:col>
                    <xdr:colOff>2127250</xdr:colOff>
                    <xdr:row>61</xdr:row>
                    <xdr:rowOff>0</xdr:rowOff>
                  </from>
                  <to>
                    <xdr:col>10</xdr:col>
                    <xdr:colOff>209550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6" name="Check Box 36">
              <controlPr defaultSize="0" autoFill="0" autoLine="0" autoPict="0">
                <anchor moveWithCells="1">
                  <from>
                    <xdr:col>7</xdr:col>
                    <xdr:colOff>774700</xdr:colOff>
                    <xdr:row>61</xdr:row>
                    <xdr:rowOff>0</xdr:rowOff>
                  </from>
                  <to>
                    <xdr:col>7</xdr:col>
                    <xdr:colOff>2317750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7" name="Check Box 37">
              <controlPr defaultSize="0" autoFill="0" autoLine="0" autoPict="0">
                <anchor moveWithCells="1">
                  <from>
                    <xdr:col>9</xdr:col>
                    <xdr:colOff>342900</xdr:colOff>
                    <xdr:row>61</xdr:row>
                    <xdr:rowOff>12700</xdr:rowOff>
                  </from>
                  <to>
                    <xdr:col>11</xdr:col>
                    <xdr:colOff>146050</xdr:colOff>
                    <xdr:row>61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8" name="Check Box 62">
              <controlPr defaultSize="0" autoFill="0" autoLine="0" autoPict="0">
                <anchor moveWithCells="1">
                  <from>
                    <xdr:col>2</xdr:col>
                    <xdr:colOff>38100</xdr:colOff>
                    <xdr:row>64</xdr:row>
                    <xdr:rowOff>0</xdr:rowOff>
                  </from>
                  <to>
                    <xdr:col>3</xdr:col>
                    <xdr:colOff>457200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9" name="Check Box 63">
              <controlPr defaultSize="0" autoFill="0" autoLine="0" autoPict="0">
                <anchor moveWithCells="1">
                  <from>
                    <xdr:col>4</xdr:col>
                    <xdr:colOff>704850</xdr:colOff>
                    <xdr:row>64</xdr:row>
                    <xdr:rowOff>0</xdr:rowOff>
                  </from>
                  <to>
                    <xdr:col>6</xdr:col>
                    <xdr:colOff>508000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0" name="Check Box 64">
              <controlPr defaultSize="0" autoFill="0" autoLine="0" autoPict="0">
                <anchor moveWithCells="1">
                  <from>
                    <xdr:col>3</xdr:col>
                    <xdr:colOff>165100</xdr:colOff>
                    <xdr:row>64</xdr:row>
                    <xdr:rowOff>0</xdr:rowOff>
                  </from>
                  <to>
                    <xdr:col>5</xdr:col>
                    <xdr:colOff>38100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1" name="Check Box 65">
              <controlPr defaultSize="0" autoFill="0" autoLine="0" autoPict="0">
                <anchor moveWithCells="1">
                  <from>
                    <xdr:col>6</xdr:col>
                    <xdr:colOff>317500</xdr:colOff>
                    <xdr:row>64</xdr:row>
                    <xdr:rowOff>12700</xdr:rowOff>
                  </from>
                  <to>
                    <xdr:col>7</xdr:col>
                    <xdr:colOff>38100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2" name="Check Box 66">
              <controlPr defaultSize="0" autoFill="0" autoLine="0" autoPict="0">
                <anchor moveWithCells="1">
                  <from>
                    <xdr:col>2</xdr:col>
                    <xdr:colOff>38100</xdr:colOff>
                    <xdr:row>66</xdr:row>
                    <xdr:rowOff>0</xdr:rowOff>
                  </from>
                  <to>
                    <xdr:col>3</xdr:col>
                    <xdr:colOff>457200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3" name="Check Box 67">
              <controlPr defaultSize="0" autoFill="0" autoLine="0" autoPict="0">
                <anchor moveWithCells="1">
                  <from>
                    <xdr:col>4</xdr:col>
                    <xdr:colOff>704850</xdr:colOff>
                    <xdr:row>66</xdr:row>
                    <xdr:rowOff>0</xdr:rowOff>
                  </from>
                  <to>
                    <xdr:col>6</xdr:col>
                    <xdr:colOff>508000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4" name="Check Box 68">
              <controlPr defaultSize="0" autoFill="0" autoLine="0" autoPict="0">
                <anchor moveWithCells="1">
                  <from>
                    <xdr:col>3</xdr:col>
                    <xdr:colOff>165100</xdr:colOff>
                    <xdr:row>66</xdr:row>
                    <xdr:rowOff>0</xdr:rowOff>
                  </from>
                  <to>
                    <xdr:col>5</xdr:col>
                    <xdr:colOff>38100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5" name="Check Box 69">
              <controlPr defaultSize="0" autoFill="0" autoLine="0" autoPict="0">
                <anchor moveWithCells="1">
                  <from>
                    <xdr:col>6</xdr:col>
                    <xdr:colOff>317500</xdr:colOff>
                    <xdr:row>66</xdr:row>
                    <xdr:rowOff>12700</xdr:rowOff>
                  </from>
                  <to>
                    <xdr:col>7</xdr:col>
                    <xdr:colOff>38100</xdr:colOff>
                    <xdr:row>66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6" name="Check Box 70">
              <controlPr defaultSize="0" autoFill="0" autoLine="0" autoPict="0">
                <anchor moveWithCells="1">
                  <from>
                    <xdr:col>2</xdr:col>
                    <xdr:colOff>50800</xdr:colOff>
                    <xdr:row>67</xdr:row>
                    <xdr:rowOff>374650</xdr:rowOff>
                  </from>
                  <to>
                    <xdr:col>3</xdr:col>
                    <xdr:colOff>476250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7" name="Check Box 71">
              <controlPr defaultSize="0" autoFill="0" autoLine="0" autoPict="0">
                <anchor moveWithCells="1">
                  <from>
                    <xdr:col>4</xdr:col>
                    <xdr:colOff>704850</xdr:colOff>
                    <xdr:row>68</xdr:row>
                    <xdr:rowOff>0</xdr:rowOff>
                  </from>
                  <to>
                    <xdr:col>6</xdr:col>
                    <xdr:colOff>508000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8" name="Check Box 72">
              <controlPr defaultSize="0" autoFill="0" autoLine="0" autoPict="0">
                <anchor moveWithCells="1">
                  <from>
                    <xdr:col>3</xdr:col>
                    <xdr:colOff>165100</xdr:colOff>
                    <xdr:row>68</xdr:row>
                    <xdr:rowOff>0</xdr:rowOff>
                  </from>
                  <to>
                    <xdr:col>5</xdr:col>
                    <xdr:colOff>38100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9" name="Check Box 73">
              <controlPr defaultSize="0" autoFill="0" autoLine="0" autoPict="0">
                <anchor moveWithCells="1">
                  <from>
                    <xdr:col>6</xdr:col>
                    <xdr:colOff>317500</xdr:colOff>
                    <xdr:row>68</xdr:row>
                    <xdr:rowOff>12700</xdr:rowOff>
                  </from>
                  <to>
                    <xdr:col>7</xdr:col>
                    <xdr:colOff>38100</xdr:colOff>
                    <xdr:row>68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0" name="Check Box 74">
              <controlPr defaultSize="0" autoFill="0" autoLine="0" autoPict="0">
                <anchor moveWithCells="1">
                  <from>
                    <xdr:col>7</xdr:col>
                    <xdr:colOff>38100</xdr:colOff>
                    <xdr:row>64</xdr:row>
                    <xdr:rowOff>0</xdr:rowOff>
                  </from>
                  <to>
                    <xdr:col>7</xdr:col>
                    <xdr:colOff>1143000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1" name="Check Box 75">
              <controlPr defaultSize="0" autoFill="0" autoLine="0" autoPict="0">
                <anchor moveWithCells="1">
                  <from>
                    <xdr:col>7</xdr:col>
                    <xdr:colOff>2127250</xdr:colOff>
                    <xdr:row>64</xdr:row>
                    <xdr:rowOff>0</xdr:rowOff>
                  </from>
                  <to>
                    <xdr:col>10</xdr:col>
                    <xdr:colOff>209550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2" name="Check Box 76">
              <controlPr defaultSize="0" autoFill="0" autoLine="0" autoPict="0">
                <anchor moveWithCells="1">
                  <from>
                    <xdr:col>7</xdr:col>
                    <xdr:colOff>774700</xdr:colOff>
                    <xdr:row>64</xdr:row>
                    <xdr:rowOff>0</xdr:rowOff>
                  </from>
                  <to>
                    <xdr:col>7</xdr:col>
                    <xdr:colOff>2317750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3" name="Check Box 77">
              <controlPr defaultSize="0" autoFill="0" autoLine="0" autoPict="0">
                <anchor moveWithCells="1">
                  <from>
                    <xdr:col>9</xdr:col>
                    <xdr:colOff>342900</xdr:colOff>
                    <xdr:row>64</xdr:row>
                    <xdr:rowOff>12700</xdr:rowOff>
                  </from>
                  <to>
                    <xdr:col>11</xdr:col>
                    <xdr:colOff>146050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4" name="Check Box 78">
              <controlPr defaultSize="0" autoFill="0" autoLine="0" autoPict="0">
                <anchor moveWithCells="1">
                  <from>
                    <xdr:col>7</xdr:col>
                    <xdr:colOff>38100</xdr:colOff>
                    <xdr:row>66</xdr:row>
                    <xdr:rowOff>0</xdr:rowOff>
                  </from>
                  <to>
                    <xdr:col>7</xdr:col>
                    <xdr:colOff>1143000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45" name="Check Box 79">
              <controlPr defaultSize="0" autoFill="0" autoLine="0" autoPict="0">
                <anchor moveWithCells="1">
                  <from>
                    <xdr:col>7</xdr:col>
                    <xdr:colOff>2127250</xdr:colOff>
                    <xdr:row>66</xdr:row>
                    <xdr:rowOff>0</xdr:rowOff>
                  </from>
                  <to>
                    <xdr:col>10</xdr:col>
                    <xdr:colOff>209550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6" name="Check Box 80">
              <controlPr defaultSize="0" autoFill="0" autoLine="0" autoPict="0">
                <anchor moveWithCells="1">
                  <from>
                    <xdr:col>7</xdr:col>
                    <xdr:colOff>774700</xdr:colOff>
                    <xdr:row>66</xdr:row>
                    <xdr:rowOff>0</xdr:rowOff>
                  </from>
                  <to>
                    <xdr:col>7</xdr:col>
                    <xdr:colOff>2317750</xdr:colOff>
                    <xdr:row>66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7" name="Check Box 81">
              <controlPr defaultSize="0" autoFill="0" autoLine="0" autoPict="0">
                <anchor moveWithCells="1">
                  <from>
                    <xdr:col>9</xdr:col>
                    <xdr:colOff>342900</xdr:colOff>
                    <xdr:row>66</xdr:row>
                    <xdr:rowOff>12700</xdr:rowOff>
                  </from>
                  <to>
                    <xdr:col>11</xdr:col>
                    <xdr:colOff>146050</xdr:colOff>
                    <xdr:row>66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8" name="Check Box 82">
              <controlPr defaultSize="0" autoFill="0" autoLine="0" autoPict="0">
                <anchor moveWithCells="1">
                  <from>
                    <xdr:col>7</xdr:col>
                    <xdr:colOff>38100</xdr:colOff>
                    <xdr:row>68</xdr:row>
                    <xdr:rowOff>0</xdr:rowOff>
                  </from>
                  <to>
                    <xdr:col>7</xdr:col>
                    <xdr:colOff>1143000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9" name="Check Box 83">
              <controlPr defaultSize="0" autoFill="0" autoLine="0" autoPict="0">
                <anchor moveWithCells="1">
                  <from>
                    <xdr:col>7</xdr:col>
                    <xdr:colOff>2127250</xdr:colOff>
                    <xdr:row>68</xdr:row>
                    <xdr:rowOff>0</xdr:rowOff>
                  </from>
                  <to>
                    <xdr:col>10</xdr:col>
                    <xdr:colOff>209550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50" name="Check Box 84">
              <controlPr defaultSize="0" autoFill="0" autoLine="0" autoPict="0">
                <anchor moveWithCells="1">
                  <from>
                    <xdr:col>7</xdr:col>
                    <xdr:colOff>774700</xdr:colOff>
                    <xdr:row>68</xdr:row>
                    <xdr:rowOff>0</xdr:rowOff>
                  </from>
                  <to>
                    <xdr:col>7</xdr:col>
                    <xdr:colOff>2317750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51" name="Check Box 85">
              <controlPr defaultSize="0" autoFill="0" autoLine="0" autoPict="0">
                <anchor moveWithCells="1">
                  <from>
                    <xdr:col>9</xdr:col>
                    <xdr:colOff>342900</xdr:colOff>
                    <xdr:row>68</xdr:row>
                    <xdr:rowOff>12700</xdr:rowOff>
                  </from>
                  <to>
                    <xdr:col>11</xdr:col>
                    <xdr:colOff>146050</xdr:colOff>
                    <xdr:row>68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52" name="Check Box 86">
              <controlPr defaultSize="0" autoFill="0" autoLine="0" autoPict="0">
                <anchor moveWithCells="1">
                  <from>
                    <xdr:col>4</xdr:col>
                    <xdr:colOff>704850</xdr:colOff>
                    <xdr:row>68</xdr:row>
                    <xdr:rowOff>0</xdr:rowOff>
                  </from>
                  <to>
                    <xdr:col>6</xdr:col>
                    <xdr:colOff>508000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53" name="Check Box 87">
              <controlPr defaultSize="0" autoFill="0" autoLine="0" autoPict="0">
                <anchor moveWithCells="1">
                  <from>
                    <xdr:col>3</xdr:col>
                    <xdr:colOff>165100</xdr:colOff>
                    <xdr:row>68</xdr:row>
                    <xdr:rowOff>0</xdr:rowOff>
                  </from>
                  <to>
                    <xdr:col>5</xdr:col>
                    <xdr:colOff>38100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4" name="Check Box 88">
              <controlPr defaultSize="0" autoFill="0" autoLine="0" autoPict="0">
                <anchor moveWithCells="1">
                  <from>
                    <xdr:col>6</xdr:col>
                    <xdr:colOff>317500</xdr:colOff>
                    <xdr:row>68</xdr:row>
                    <xdr:rowOff>12700</xdr:rowOff>
                  </from>
                  <to>
                    <xdr:col>7</xdr:col>
                    <xdr:colOff>38100</xdr:colOff>
                    <xdr:row>68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5" name="Check Box 89">
              <controlPr defaultSize="0" autoFill="0" autoLine="0" autoPict="0">
                <anchor moveWithCells="1">
                  <from>
                    <xdr:col>7</xdr:col>
                    <xdr:colOff>38100</xdr:colOff>
                    <xdr:row>68</xdr:row>
                    <xdr:rowOff>0</xdr:rowOff>
                  </from>
                  <to>
                    <xdr:col>7</xdr:col>
                    <xdr:colOff>1143000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6" name="Check Box 90">
              <controlPr defaultSize="0" autoFill="0" autoLine="0" autoPict="0">
                <anchor moveWithCells="1">
                  <from>
                    <xdr:col>7</xdr:col>
                    <xdr:colOff>2127250</xdr:colOff>
                    <xdr:row>68</xdr:row>
                    <xdr:rowOff>0</xdr:rowOff>
                  </from>
                  <to>
                    <xdr:col>10</xdr:col>
                    <xdr:colOff>209550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7" name="Check Box 91">
              <controlPr defaultSize="0" autoFill="0" autoLine="0" autoPict="0">
                <anchor moveWithCells="1">
                  <from>
                    <xdr:col>7</xdr:col>
                    <xdr:colOff>774700</xdr:colOff>
                    <xdr:row>68</xdr:row>
                    <xdr:rowOff>0</xdr:rowOff>
                  </from>
                  <to>
                    <xdr:col>7</xdr:col>
                    <xdr:colOff>2317750</xdr:colOff>
                    <xdr:row>68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8" name="Check Box 92">
              <controlPr defaultSize="0" autoFill="0" autoLine="0" autoPict="0">
                <anchor moveWithCells="1">
                  <from>
                    <xdr:col>9</xdr:col>
                    <xdr:colOff>342900</xdr:colOff>
                    <xdr:row>68</xdr:row>
                    <xdr:rowOff>12700</xdr:rowOff>
                  </from>
                  <to>
                    <xdr:col>11</xdr:col>
                    <xdr:colOff>146050</xdr:colOff>
                    <xdr:row>68</xdr:row>
                    <xdr:rowOff>203200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79F4-E9C5-4E63-9511-7F5D0482804E}">
  <dimension ref="A1:AY129"/>
  <sheetViews>
    <sheetView showGridLines="0" view="pageBreakPreview" zoomScale="80" zoomScaleNormal="100" zoomScaleSheetLayoutView="80" workbookViewId="0">
      <pane xSplit="8" ySplit="8" topLeftCell="I30" activePane="bottomRight" state="frozen"/>
      <selection pane="bottomRight" activeCell="P41" sqref="P41"/>
      <selection pane="bottomLeft" activeCell="A9" sqref="A9"/>
      <selection pane="topRight" activeCell="I1" sqref="I1"/>
    </sheetView>
  </sheetViews>
  <sheetFormatPr defaultColWidth="9.140625" defaultRowHeight="13.5"/>
  <cols>
    <col min="1" max="1" width="4.42578125" style="6" customWidth="1"/>
    <col min="2" max="2" width="5.140625" style="2" customWidth="1"/>
    <col min="3" max="3" width="10.28515625" style="2" customWidth="1"/>
    <col min="4" max="4" width="18.28515625" style="2" customWidth="1"/>
    <col min="5" max="5" width="6.5703125" style="2" customWidth="1"/>
    <col min="6" max="6" width="9" style="2" customWidth="1"/>
    <col min="7" max="7" width="12" style="2" customWidth="1"/>
    <col min="8" max="8" width="35.42578125" style="2" customWidth="1"/>
    <col min="9" max="9" width="6.5703125" style="1" customWidth="1"/>
    <col min="10" max="44" width="4.7109375" style="2" customWidth="1"/>
    <col min="45" max="45" width="4.7109375" style="7" customWidth="1"/>
    <col min="46" max="46" width="5" style="7" customWidth="1"/>
    <col min="47" max="48" width="4.7109375" style="7" customWidth="1"/>
    <col min="49" max="49" width="15.42578125" style="8" customWidth="1"/>
    <col min="50" max="50" width="11" style="9" customWidth="1"/>
    <col min="51" max="52" width="9.140625" style="2"/>
    <col min="53" max="53" width="9.140625" style="2" customWidth="1"/>
    <col min="54" max="16384" width="9.140625" style="2"/>
  </cols>
  <sheetData>
    <row r="1" spans="1:51" ht="6" customHeight="1"/>
    <row r="2" spans="1:51" ht="9.9499999999999993" customHeight="1">
      <c r="A2" s="124" t="s">
        <v>106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</row>
    <row r="3" spans="1:51" ht="9.9499999999999993" customHeigh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</row>
    <row r="4" spans="1:5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</row>
    <row r="5" spans="1:51" ht="12.75" customHeight="1">
      <c r="A5" s="100" t="s">
        <v>38</v>
      </c>
      <c r="B5" s="101"/>
      <c r="C5" s="101"/>
      <c r="D5" s="101"/>
      <c r="E5" s="101"/>
      <c r="F5" s="101"/>
      <c r="G5" s="101" t="s">
        <v>39</v>
      </c>
      <c r="H5" s="101"/>
      <c r="I5" s="101" t="s">
        <v>107</v>
      </c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 t="s">
        <v>108</v>
      </c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9"/>
    </row>
    <row r="6" spans="1:51" ht="18" customHeight="1">
      <c r="A6" s="102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10"/>
    </row>
    <row r="7" spans="1:51" ht="15" customHeight="1">
      <c r="A7" s="105" t="s">
        <v>109</v>
      </c>
      <c r="B7" s="106"/>
      <c r="C7" s="106"/>
      <c r="D7" s="106"/>
      <c r="E7" s="106"/>
      <c r="F7" s="106"/>
      <c r="G7" s="106"/>
      <c r="H7" s="106"/>
      <c r="I7" s="128" t="s">
        <v>110</v>
      </c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92" t="s">
        <v>111</v>
      </c>
      <c r="AT7" s="93"/>
      <c r="AU7" s="93"/>
      <c r="AV7" s="93"/>
      <c r="AW7" s="93"/>
      <c r="AX7" s="93"/>
    </row>
    <row r="8" spans="1:51" ht="7.5" customHeight="1">
      <c r="A8" s="107"/>
      <c r="B8" s="108"/>
      <c r="C8" s="108"/>
      <c r="D8" s="108"/>
      <c r="E8" s="108"/>
      <c r="F8" s="108"/>
      <c r="G8" s="108"/>
      <c r="H8" s="108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94"/>
      <c r="AT8" s="95"/>
      <c r="AU8" s="95"/>
      <c r="AV8" s="95"/>
      <c r="AW8" s="95"/>
      <c r="AX8" s="95"/>
    </row>
    <row r="9" spans="1:51" ht="57" customHeight="1">
      <c r="A9" s="111" t="s">
        <v>112</v>
      </c>
      <c r="B9" s="111"/>
      <c r="C9" s="111"/>
      <c r="D9" s="111"/>
      <c r="E9" s="111"/>
      <c r="F9" s="111"/>
      <c r="G9" s="111"/>
      <c r="H9" s="11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96"/>
      <c r="AT9" s="97"/>
      <c r="AU9" s="97"/>
      <c r="AV9" s="97"/>
      <c r="AW9" s="97"/>
      <c r="AX9" s="97"/>
    </row>
    <row r="10" spans="1:51" s="4" customFormat="1" ht="36.75" customHeight="1">
      <c r="A10" s="65" t="s">
        <v>43</v>
      </c>
      <c r="B10" s="65"/>
      <c r="C10" s="65"/>
      <c r="D10" s="65"/>
      <c r="E10" s="65"/>
      <c r="F10" s="65"/>
      <c r="G10" s="65"/>
      <c r="H10" s="65"/>
      <c r="I10" s="37">
        <v>1</v>
      </c>
      <c r="J10" s="37">
        <v>2</v>
      </c>
      <c r="K10" s="37">
        <v>3</v>
      </c>
      <c r="L10" s="37">
        <v>4</v>
      </c>
      <c r="M10" s="37">
        <v>5</v>
      </c>
      <c r="N10" s="37">
        <v>6</v>
      </c>
      <c r="O10" s="37">
        <v>7</v>
      </c>
      <c r="P10" s="37">
        <v>8</v>
      </c>
      <c r="Q10" s="37">
        <v>9</v>
      </c>
      <c r="R10" s="37">
        <v>10</v>
      </c>
      <c r="S10" s="37">
        <v>11</v>
      </c>
      <c r="T10" s="37">
        <v>12</v>
      </c>
      <c r="U10" s="37">
        <v>13</v>
      </c>
      <c r="V10" s="37">
        <v>14</v>
      </c>
      <c r="W10" s="37">
        <v>15</v>
      </c>
      <c r="X10" s="37">
        <v>16</v>
      </c>
      <c r="Y10" s="37">
        <v>17</v>
      </c>
      <c r="Z10" s="37">
        <v>18</v>
      </c>
      <c r="AA10" s="37">
        <v>19</v>
      </c>
      <c r="AB10" s="37">
        <v>20</v>
      </c>
      <c r="AC10" s="37">
        <v>21</v>
      </c>
      <c r="AD10" s="37">
        <v>22</v>
      </c>
      <c r="AE10" s="37">
        <v>23</v>
      </c>
      <c r="AF10" s="37">
        <v>24</v>
      </c>
      <c r="AG10" s="37">
        <v>25</v>
      </c>
      <c r="AH10" s="37">
        <v>26</v>
      </c>
      <c r="AI10" s="37">
        <v>27</v>
      </c>
      <c r="AJ10" s="37">
        <v>28</v>
      </c>
      <c r="AK10" s="37">
        <v>29</v>
      </c>
      <c r="AL10" s="37">
        <v>30</v>
      </c>
      <c r="AM10" s="37">
        <v>31</v>
      </c>
      <c r="AN10" s="37"/>
      <c r="AO10" s="37"/>
      <c r="AP10" s="37"/>
      <c r="AQ10" s="37"/>
      <c r="AR10" s="37"/>
      <c r="AS10" s="40" t="s">
        <v>0</v>
      </c>
      <c r="AT10" s="40" t="s">
        <v>2</v>
      </c>
      <c r="AU10" s="40" t="s">
        <v>5</v>
      </c>
      <c r="AV10" s="114" t="s">
        <v>113</v>
      </c>
      <c r="AW10" s="114"/>
      <c r="AX10" s="41" t="s">
        <v>114</v>
      </c>
      <c r="AY10" s="3"/>
    </row>
    <row r="11" spans="1:51" s="5" customFormat="1" ht="29.25" customHeight="1">
      <c r="A11" s="99" t="s">
        <v>47</v>
      </c>
      <c r="B11" s="63" t="s">
        <v>48</v>
      </c>
      <c r="C11" s="63"/>
      <c r="D11" s="63"/>
      <c r="E11" s="63"/>
      <c r="F11" s="63"/>
      <c r="G11" s="63"/>
      <c r="H11" s="63"/>
      <c r="I11" s="44" t="s">
        <v>2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2">
        <f>COUNTIF(I11:AR11,"C")</f>
        <v>0</v>
      </c>
      <c r="AT11" s="42">
        <f>COUNTIF(I11:AR11,"NC")</f>
        <v>1</v>
      </c>
      <c r="AU11" s="42">
        <f>COUNTIF(I11:AR11,"NA")</f>
        <v>0</v>
      </c>
      <c r="AV11" s="115">
        <f>SUM(AS11:AS15)/(SUM(AS11:AT15))</f>
        <v>0</v>
      </c>
      <c r="AW11" s="115"/>
      <c r="AX11" s="104" t="str">
        <f>IF(AV11&gt;=90%,"ATENDE",IF(OR(AV11&gt;90%,AV11&gt;=80%),"ATENDE PARCIAL","NÃO ATENDE"))</f>
        <v>NÃO ATENDE</v>
      </c>
    </row>
    <row r="12" spans="1:51" s="4" customFormat="1" ht="24.95" customHeight="1">
      <c r="A12" s="99"/>
      <c r="B12" s="63" t="s">
        <v>49</v>
      </c>
      <c r="C12" s="63"/>
      <c r="D12" s="63"/>
      <c r="E12" s="63"/>
      <c r="F12" s="63"/>
      <c r="G12" s="63"/>
      <c r="H12" s="63"/>
      <c r="I12" s="44" t="s">
        <v>2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2">
        <f t="shared" ref="AS12:AS15" si="0">COUNTIF(I12:AR12,"C")</f>
        <v>0</v>
      </c>
      <c r="AT12" s="42">
        <f t="shared" ref="AT12:AT15" si="1">COUNTIF(I12:AR12,"NC")</f>
        <v>1</v>
      </c>
      <c r="AU12" s="42">
        <f t="shared" ref="AU12:AU15" si="2">COUNTIF(I12:AR12,"NA")</f>
        <v>0</v>
      </c>
      <c r="AV12" s="115"/>
      <c r="AW12" s="115"/>
      <c r="AX12" s="104"/>
    </row>
    <row r="13" spans="1:51" s="5" customFormat="1" ht="24.95" customHeight="1">
      <c r="A13" s="99"/>
      <c r="B13" s="63" t="s">
        <v>50</v>
      </c>
      <c r="C13" s="63"/>
      <c r="D13" s="63"/>
      <c r="E13" s="63"/>
      <c r="F13" s="63"/>
      <c r="G13" s="63"/>
      <c r="H13" s="63"/>
      <c r="I13" s="44" t="s">
        <v>115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2">
        <f t="shared" si="0"/>
        <v>0</v>
      </c>
      <c r="AT13" s="42">
        <f t="shared" si="1"/>
        <v>1</v>
      </c>
      <c r="AU13" s="42">
        <f t="shared" si="2"/>
        <v>0</v>
      </c>
      <c r="AV13" s="115"/>
      <c r="AW13" s="115"/>
      <c r="AX13" s="104"/>
    </row>
    <row r="14" spans="1:51" s="4" customFormat="1" ht="24.95" customHeight="1">
      <c r="A14" s="99"/>
      <c r="B14" s="63" t="s">
        <v>51</v>
      </c>
      <c r="C14" s="63"/>
      <c r="D14" s="63"/>
      <c r="E14" s="63"/>
      <c r="F14" s="63"/>
      <c r="G14" s="63"/>
      <c r="H14" s="63"/>
      <c r="I14" s="44" t="s">
        <v>116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2">
        <f t="shared" si="0"/>
        <v>0</v>
      </c>
      <c r="AT14" s="42">
        <f t="shared" si="1"/>
        <v>0</v>
      </c>
      <c r="AU14" s="42">
        <f t="shared" si="2"/>
        <v>1</v>
      </c>
      <c r="AV14" s="115"/>
      <c r="AW14" s="115"/>
      <c r="AX14" s="104"/>
    </row>
    <row r="15" spans="1:51" s="5" customFormat="1" ht="24.95" customHeight="1">
      <c r="A15" s="99"/>
      <c r="B15" s="63" t="s">
        <v>52</v>
      </c>
      <c r="C15" s="63"/>
      <c r="D15" s="63"/>
      <c r="E15" s="63"/>
      <c r="F15" s="63"/>
      <c r="G15" s="63"/>
      <c r="H15" s="6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2">
        <f t="shared" si="0"/>
        <v>0</v>
      </c>
      <c r="AT15" s="42">
        <f t="shared" si="1"/>
        <v>0</v>
      </c>
      <c r="AU15" s="42">
        <f t="shared" si="2"/>
        <v>0</v>
      </c>
      <c r="AV15" s="115"/>
      <c r="AW15" s="115"/>
      <c r="AX15" s="104"/>
    </row>
    <row r="16" spans="1:51" s="4" customFormat="1" ht="30" customHeight="1">
      <c r="A16" s="98" t="s">
        <v>53</v>
      </c>
      <c r="B16" s="89" t="s">
        <v>54</v>
      </c>
      <c r="C16" s="89"/>
      <c r="D16" s="89"/>
      <c r="E16" s="89"/>
      <c r="F16" s="89"/>
      <c r="G16" s="89"/>
      <c r="H16" s="89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42">
        <f t="shared" ref="AS16:AS20" si="3">COUNTIF(I16:AR16,"C")</f>
        <v>0</v>
      </c>
      <c r="AT16" s="42">
        <f t="shared" ref="AT16:AT20" si="4">COUNTIF(I16:AR16,"NC")</f>
        <v>0</v>
      </c>
      <c r="AU16" s="42">
        <f t="shared" ref="AU16:AU20" si="5">COUNTIF(I16:AR16,"NA")</f>
        <v>0</v>
      </c>
      <c r="AV16" s="115" t="e">
        <f>SUM(AS16:AS19)/SUM(AS16:AT19)</f>
        <v>#DIV/0!</v>
      </c>
      <c r="AW16" s="115"/>
      <c r="AX16" s="104" t="e">
        <f>IF(AV16=100%,"ATENDE","NÃO ATENDE")</f>
        <v>#DIV/0!</v>
      </c>
    </row>
    <row r="17" spans="1:51" s="5" customFormat="1" ht="24.95" customHeight="1">
      <c r="A17" s="98"/>
      <c r="B17" s="89" t="s">
        <v>55</v>
      </c>
      <c r="C17" s="89"/>
      <c r="D17" s="89"/>
      <c r="E17" s="89"/>
      <c r="F17" s="89"/>
      <c r="G17" s="89"/>
      <c r="H17" s="89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42">
        <f t="shared" si="3"/>
        <v>0</v>
      </c>
      <c r="AT17" s="42">
        <f t="shared" si="4"/>
        <v>0</v>
      </c>
      <c r="AU17" s="42">
        <f t="shared" si="5"/>
        <v>0</v>
      </c>
      <c r="AV17" s="115"/>
      <c r="AW17" s="115"/>
      <c r="AX17" s="104"/>
    </row>
    <row r="18" spans="1:51" s="5" customFormat="1" ht="30" customHeight="1">
      <c r="A18" s="98"/>
      <c r="B18" s="89" t="s">
        <v>56</v>
      </c>
      <c r="C18" s="89"/>
      <c r="D18" s="89"/>
      <c r="E18" s="89"/>
      <c r="F18" s="89"/>
      <c r="G18" s="89"/>
      <c r="H18" s="89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42">
        <f t="shared" si="3"/>
        <v>0</v>
      </c>
      <c r="AT18" s="42">
        <f t="shared" si="4"/>
        <v>0</v>
      </c>
      <c r="AU18" s="42">
        <f t="shared" si="5"/>
        <v>0</v>
      </c>
      <c r="AV18" s="115"/>
      <c r="AW18" s="115"/>
      <c r="AX18" s="104"/>
    </row>
    <row r="19" spans="1:51" s="4" customFormat="1" ht="28.5" customHeight="1">
      <c r="A19" s="98"/>
      <c r="B19" s="89" t="s">
        <v>57</v>
      </c>
      <c r="C19" s="89"/>
      <c r="D19" s="89"/>
      <c r="E19" s="89"/>
      <c r="F19" s="89"/>
      <c r="G19" s="89"/>
      <c r="H19" s="89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42">
        <f t="shared" si="3"/>
        <v>0</v>
      </c>
      <c r="AT19" s="42">
        <f t="shared" si="4"/>
        <v>0</v>
      </c>
      <c r="AU19" s="42">
        <f t="shared" si="5"/>
        <v>0</v>
      </c>
      <c r="AV19" s="115"/>
      <c r="AW19" s="115"/>
      <c r="AX19" s="104"/>
    </row>
    <row r="20" spans="1:51" s="5" customFormat="1" ht="31.5" customHeight="1">
      <c r="A20" s="90" t="s">
        <v>58</v>
      </c>
      <c r="B20" s="63" t="s">
        <v>59</v>
      </c>
      <c r="C20" s="63"/>
      <c r="D20" s="63"/>
      <c r="E20" s="63"/>
      <c r="F20" s="63"/>
      <c r="G20" s="63"/>
      <c r="H20" s="63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2">
        <f t="shared" si="3"/>
        <v>0</v>
      </c>
      <c r="AT20" s="42">
        <f t="shared" si="4"/>
        <v>0</v>
      </c>
      <c r="AU20" s="42">
        <f t="shared" si="5"/>
        <v>0</v>
      </c>
      <c r="AV20" s="130" t="e">
        <f>(AS20+AS21)/(AS20+AS21+AT21+AT20)</f>
        <v>#DIV/0!</v>
      </c>
      <c r="AW20" s="131"/>
      <c r="AX20" s="118" t="e">
        <f>IF(AV20&gt;=90%,"ATENDE",IF(OR(AV20&gt;90%,AV20&gt;=80%),"ATENDE PARCIAL","NÃO ATENDE"))</f>
        <v>#DIV/0!</v>
      </c>
    </row>
    <row r="21" spans="1:51" s="5" customFormat="1" ht="31.5" customHeight="1">
      <c r="A21" s="91"/>
      <c r="B21" s="63" t="s">
        <v>60</v>
      </c>
      <c r="C21" s="63"/>
      <c r="D21" s="63"/>
      <c r="E21" s="63"/>
      <c r="F21" s="63"/>
      <c r="G21" s="63"/>
      <c r="H21" s="63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2">
        <f t="shared" ref="AS21" si="6">COUNTIF(I21:AR21,"C")</f>
        <v>0</v>
      </c>
      <c r="AT21" s="42">
        <f t="shared" ref="AT21" si="7">COUNTIF(I21:AR21,"NC")</f>
        <v>0</v>
      </c>
      <c r="AU21" s="42">
        <f t="shared" ref="AU21" si="8">COUNTIF(I21:AR21,"NA")</f>
        <v>0</v>
      </c>
      <c r="AV21" s="132"/>
      <c r="AW21" s="133"/>
      <c r="AX21" s="119"/>
    </row>
    <row r="22" spans="1:51" s="4" customFormat="1" ht="36.75" customHeight="1">
      <c r="A22" s="65" t="s">
        <v>61</v>
      </c>
      <c r="B22" s="65"/>
      <c r="C22" s="65"/>
      <c r="D22" s="65"/>
      <c r="E22" s="65"/>
      <c r="F22" s="65"/>
      <c r="G22" s="65"/>
      <c r="H22" s="65"/>
      <c r="I22" s="37">
        <v>1</v>
      </c>
      <c r="J22" s="37">
        <v>2</v>
      </c>
      <c r="K22" s="37">
        <v>3</v>
      </c>
      <c r="L22" s="37">
        <v>4</v>
      </c>
      <c r="M22" s="37">
        <v>5</v>
      </c>
      <c r="N22" s="37">
        <v>6</v>
      </c>
      <c r="O22" s="37">
        <v>7</v>
      </c>
      <c r="P22" s="37">
        <v>8</v>
      </c>
      <c r="Q22" s="37">
        <v>9</v>
      </c>
      <c r="R22" s="37">
        <v>10</v>
      </c>
      <c r="S22" s="37">
        <v>11</v>
      </c>
      <c r="T22" s="37">
        <v>12</v>
      </c>
      <c r="U22" s="37">
        <v>13</v>
      </c>
      <c r="V22" s="37">
        <v>14</v>
      </c>
      <c r="W22" s="37">
        <v>15</v>
      </c>
      <c r="X22" s="37">
        <v>16</v>
      </c>
      <c r="Y22" s="37">
        <v>17</v>
      </c>
      <c r="Z22" s="37">
        <v>18</v>
      </c>
      <c r="AA22" s="37">
        <v>19</v>
      </c>
      <c r="AB22" s="37">
        <v>20</v>
      </c>
      <c r="AC22" s="37">
        <v>21</v>
      </c>
      <c r="AD22" s="37">
        <v>22</v>
      </c>
      <c r="AE22" s="37">
        <v>23</v>
      </c>
      <c r="AF22" s="37">
        <v>24</v>
      </c>
      <c r="AG22" s="37">
        <v>25</v>
      </c>
      <c r="AH22" s="37">
        <v>26</v>
      </c>
      <c r="AI22" s="37">
        <v>27</v>
      </c>
      <c r="AJ22" s="37">
        <v>28</v>
      </c>
      <c r="AK22" s="37">
        <v>29</v>
      </c>
      <c r="AL22" s="37">
        <v>30</v>
      </c>
      <c r="AM22" s="37">
        <v>31</v>
      </c>
      <c r="AN22" s="37"/>
      <c r="AO22" s="37"/>
      <c r="AP22" s="37"/>
      <c r="AQ22" s="37"/>
      <c r="AR22" s="37"/>
      <c r="AS22" s="40" t="s">
        <v>0</v>
      </c>
      <c r="AT22" s="40" t="s">
        <v>2</v>
      </c>
      <c r="AU22" s="40" t="s">
        <v>5</v>
      </c>
      <c r="AV22" s="114" t="s">
        <v>113</v>
      </c>
      <c r="AW22" s="114"/>
      <c r="AX22" s="41" t="s">
        <v>114</v>
      </c>
      <c r="AY22" s="3"/>
    </row>
    <row r="23" spans="1:51" s="4" customFormat="1" ht="24.95" customHeight="1">
      <c r="A23" s="99" t="s">
        <v>62</v>
      </c>
      <c r="B23" s="63" t="s">
        <v>63</v>
      </c>
      <c r="C23" s="63"/>
      <c r="D23" s="63"/>
      <c r="E23" s="63"/>
      <c r="F23" s="63"/>
      <c r="G23" s="63"/>
      <c r="H23" s="63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2">
        <f t="shared" ref="AS23:AS47" si="9">COUNTIF(I23:AR23,"C")</f>
        <v>0</v>
      </c>
      <c r="AT23" s="42">
        <f t="shared" ref="AT23:AT47" si="10">COUNTIF(I23:AR23,"NC")</f>
        <v>0</v>
      </c>
      <c r="AU23" s="42">
        <f t="shared" ref="AU23:AU47" si="11">COUNTIF(I23:AR23,"NA")</f>
        <v>0</v>
      </c>
      <c r="AV23" s="115" t="e">
        <f>(AS20+AS21+AS23+AS24+AS25+AS26)/(AS20++AS21+AT20+AT21+AS23+AS24+AS25+AS26+AT23+AT24+AT25+AT26)</f>
        <v>#DIV/0!</v>
      </c>
      <c r="AW23" s="115"/>
      <c r="AX23" s="104" t="e">
        <f>IF(AV23&gt;=90%,"ATENDE",IF(OR(AV23&gt;90%,AV23&gt;=80%),"ATENDE PARCIAL","NÃO ATENDE"))</f>
        <v>#DIV/0!</v>
      </c>
    </row>
    <row r="24" spans="1:51" s="5" customFormat="1" ht="30.75" customHeight="1">
      <c r="A24" s="99"/>
      <c r="B24" s="63" t="s">
        <v>64</v>
      </c>
      <c r="C24" s="63"/>
      <c r="D24" s="63"/>
      <c r="E24" s="63"/>
      <c r="F24" s="63"/>
      <c r="G24" s="63"/>
      <c r="H24" s="63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2">
        <f t="shared" si="9"/>
        <v>0</v>
      </c>
      <c r="AT24" s="42">
        <f t="shared" si="10"/>
        <v>0</v>
      </c>
      <c r="AU24" s="42">
        <f t="shared" si="11"/>
        <v>0</v>
      </c>
      <c r="AV24" s="115"/>
      <c r="AW24" s="115"/>
      <c r="AX24" s="104"/>
    </row>
    <row r="25" spans="1:51" s="4" customFormat="1" ht="24.95" customHeight="1">
      <c r="A25" s="99"/>
      <c r="B25" s="63" t="s">
        <v>65</v>
      </c>
      <c r="C25" s="63"/>
      <c r="D25" s="63"/>
      <c r="E25" s="63"/>
      <c r="F25" s="63"/>
      <c r="G25" s="63"/>
      <c r="H25" s="63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2">
        <f t="shared" si="9"/>
        <v>0</v>
      </c>
      <c r="AT25" s="42">
        <f t="shared" si="10"/>
        <v>0</v>
      </c>
      <c r="AU25" s="42">
        <f t="shared" si="11"/>
        <v>0</v>
      </c>
      <c r="AV25" s="115"/>
      <c r="AW25" s="115"/>
      <c r="AX25" s="104"/>
    </row>
    <row r="26" spans="1:51" s="5" customFormat="1" ht="29.25" customHeight="1">
      <c r="A26" s="99"/>
      <c r="B26" s="63" t="s">
        <v>117</v>
      </c>
      <c r="C26" s="63"/>
      <c r="D26" s="63"/>
      <c r="E26" s="63"/>
      <c r="F26" s="63"/>
      <c r="G26" s="63"/>
      <c r="H26" s="63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2">
        <f t="shared" si="9"/>
        <v>0</v>
      </c>
      <c r="AT26" s="42">
        <f t="shared" si="10"/>
        <v>0</v>
      </c>
      <c r="AU26" s="42">
        <f t="shared" si="11"/>
        <v>0</v>
      </c>
      <c r="AV26" s="115"/>
      <c r="AW26" s="115"/>
      <c r="AX26" s="104"/>
    </row>
    <row r="27" spans="1:51" s="4" customFormat="1" ht="24.95" customHeight="1">
      <c r="A27" s="98" t="s">
        <v>67</v>
      </c>
      <c r="B27" s="89" t="s">
        <v>68</v>
      </c>
      <c r="C27" s="89"/>
      <c r="D27" s="89"/>
      <c r="E27" s="89"/>
      <c r="F27" s="89"/>
      <c r="G27" s="89"/>
      <c r="H27" s="89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42">
        <f t="shared" si="9"/>
        <v>0</v>
      </c>
      <c r="AT27" s="42">
        <f t="shared" si="10"/>
        <v>0</v>
      </c>
      <c r="AU27" s="42">
        <f t="shared" si="11"/>
        <v>0</v>
      </c>
      <c r="AV27" s="115" t="e">
        <f>SUM(AS27:AS31)/SUM(AS27:AT31)</f>
        <v>#DIV/0!</v>
      </c>
      <c r="AW27" s="115"/>
      <c r="AX27" s="104" t="e">
        <f>IF(AV27&gt;=90%,"ATENDE",IF(OR(AV27&gt;90%,AV27&gt;=80%),"ATENDE PARCIAL","NÃO ATENDE"))</f>
        <v>#DIV/0!</v>
      </c>
    </row>
    <row r="28" spans="1:51" s="5" customFormat="1" ht="24.95" customHeight="1">
      <c r="A28" s="98"/>
      <c r="B28" s="89" t="s">
        <v>69</v>
      </c>
      <c r="C28" s="89"/>
      <c r="D28" s="89"/>
      <c r="E28" s="89"/>
      <c r="F28" s="89"/>
      <c r="G28" s="89"/>
      <c r="H28" s="89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42">
        <f t="shared" si="9"/>
        <v>0</v>
      </c>
      <c r="AT28" s="42">
        <f t="shared" si="10"/>
        <v>0</v>
      </c>
      <c r="AU28" s="42">
        <f t="shared" si="11"/>
        <v>0</v>
      </c>
      <c r="AV28" s="115"/>
      <c r="AW28" s="115"/>
      <c r="AX28" s="104"/>
    </row>
    <row r="29" spans="1:51" s="4" customFormat="1" ht="33" customHeight="1">
      <c r="A29" s="98"/>
      <c r="B29" s="89" t="s">
        <v>70</v>
      </c>
      <c r="C29" s="89"/>
      <c r="D29" s="89"/>
      <c r="E29" s="89"/>
      <c r="F29" s="89"/>
      <c r="G29" s="89"/>
      <c r="H29" s="89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42">
        <f t="shared" si="9"/>
        <v>0</v>
      </c>
      <c r="AT29" s="42">
        <f t="shared" si="10"/>
        <v>0</v>
      </c>
      <c r="AU29" s="42">
        <f t="shared" si="11"/>
        <v>0</v>
      </c>
      <c r="AV29" s="115"/>
      <c r="AW29" s="115"/>
      <c r="AX29" s="104"/>
    </row>
    <row r="30" spans="1:51" s="5" customFormat="1" ht="24.95" customHeight="1">
      <c r="A30" s="98"/>
      <c r="B30" s="89" t="s">
        <v>71</v>
      </c>
      <c r="C30" s="89"/>
      <c r="D30" s="89"/>
      <c r="E30" s="89"/>
      <c r="F30" s="89"/>
      <c r="G30" s="89"/>
      <c r="H30" s="89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42">
        <f t="shared" si="9"/>
        <v>0</v>
      </c>
      <c r="AT30" s="42">
        <f t="shared" si="10"/>
        <v>0</v>
      </c>
      <c r="AU30" s="42">
        <f t="shared" si="11"/>
        <v>0</v>
      </c>
      <c r="AV30" s="115"/>
      <c r="AW30" s="115"/>
      <c r="AX30" s="104"/>
    </row>
    <row r="31" spans="1:51" s="4" customFormat="1" ht="24.95" customHeight="1">
      <c r="A31" s="98"/>
      <c r="B31" s="89" t="s">
        <v>72</v>
      </c>
      <c r="C31" s="89"/>
      <c r="D31" s="89"/>
      <c r="E31" s="89"/>
      <c r="F31" s="89"/>
      <c r="G31" s="89"/>
      <c r="H31" s="89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42">
        <f t="shared" si="9"/>
        <v>0</v>
      </c>
      <c r="AT31" s="42">
        <f t="shared" si="10"/>
        <v>0</v>
      </c>
      <c r="AU31" s="42">
        <f t="shared" si="11"/>
        <v>0</v>
      </c>
      <c r="AV31" s="115"/>
      <c r="AW31" s="115"/>
      <c r="AX31" s="104"/>
    </row>
    <row r="32" spans="1:51" s="5" customFormat="1" ht="24.95" customHeight="1">
      <c r="A32" s="99" t="s">
        <v>73</v>
      </c>
      <c r="B32" s="63" t="s">
        <v>118</v>
      </c>
      <c r="C32" s="63"/>
      <c r="D32" s="63"/>
      <c r="E32" s="63"/>
      <c r="F32" s="63"/>
      <c r="G32" s="63"/>
      <c r="H32" s="63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2">
        <f t="shared" si="9"/>
        <v>0</v>
      </c>
      <c r="AT32" s="42">
        <f t="shared" si="10"/>
        <v>0</v>
      </c>
      <c r="AU32" s="42">
        <f t="shared" si="11"/>
        <v>0</v>
      </c>
      <c r="AV32" s="116" t="e">
        <f>SUM(AS32:AS47)/SUM(AS32:AT47)</f>
        <v>#DIV/0!</v>
      </c>
      <c r="AW32" s="116"/>
      <c r="AX32" s="104" t="e">
        <f>IF(AV32&gt;=90%,"ATENDE",IF(OR(AV32&gt;90%,AV32&gt;=80%),"ATENDE PARCIAL","NÃO ATENDE"))</f>
        <v>#DIV/0!</v>
      </c>
    </row>
    <row r="33" spans="1:50" s="4" customFormat="1" ht="24.95" customHeight="1">
      <c r="A33" s="99"/>
      <c r="B33" s="63" t="s">
        <v>119</v>
      </c>
      <c r="C33" s="63"/>
      <c r="D33" s="63"/>
      <c r="E33" s="63"/>
      <c r="F33" s="63"/>
      <c r="G33" s="63"/>
      <c r="H33" s="63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2">
        <f t="shared" si="9"/>
        <v>0</v>
      </c>
      <c r="AT33" s="42">
        <f t="shared" si="10"/>
        <v>0</v>
      </c>
      <c r="AU33" s="42">
        <f t="shared" si="11"/>
        <v>0</v>
      </c>
      <c r="AV33" s="116"/>
      <c r="AW33" s="116"/>
      <c r="AX33" s="104"/>
    </row>
    <row r="34" spans="1:50" s="5" customFormat="1" ht="24.95" customHeight="1">
      <c r="A34" s="99"/>
      <c r="B34" s="63" t="s">
        <v>76</v>
      </c>
      <c r="C34" s="63"/>
      <c r="D34" s="63"/>
      <c r="E34" s="63"/>
      <c r="F34" s="63"/>
      <c r="G34" s="63"/>
      <c r="H34" s="63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2">
        <f t="shared" si="9"/>
        <v>0</v>
      </c>
      <c r="AT34" s="42">
        <f t="shared" si="10"/>
        <v>0</v>
      </c>
      <c r="AU34" s="42">
        <f t="shared" si="11"/>
        <v>0</v>
      </c>
      <c r="AV34" s="116"/>
      <c r="AW34" s="116"/>
      <c r="AX34" s="104"/>
    </row>
    <row r="35" spans="1:50" s="4" customFormat="1" ht="24.95" customHeight="1">
      <c r="A35" s="99"/>
      <c r="B35" s="63" t="s">
        <v>77</v>
      </c>
      <c r="C35" s="63"/>
      <c r="D35" s="63"/>
      <c r="E35" s="63"/>
      <c r="F35" s="63"/>
      <c r="G35" s="63"/>
      <c r="H35" s="63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2">
        <f t="shared" si="9"/>
        <v>0</v>
      </c>
      <c r="AT35" s="42">
        <f t="shared" si="10"/>
        <v>0</v>
      </c>
      <c r="AU35" s="42">
        <f t="shared" si="11"/>
        <v>0</v>
      </c>
      <c r="AV35" s="116"/>
      <c r="AW35" s="116"/>
      <c r="AX35" s="104"/>
    </row>
    <row r="36" spans="1:50" s="5" customFormat="1" ht="24.95" customHeight="1">
      <c r="A36" s="99"/>
      <c r="B36" s="63" t="s">
        <v>120</v>
      </c>
      <c r="C36" s="63"/>
      <c r="D36" s="63"/>
      <c r="E36" s="63"/>
      <c r="F36" s="63"/>
      <c r="G36" s="63"/>
      <c r="H36" s="63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2">
        <f t="shared" si="9"/>
        <v>0</v>
      </c>
      <c r="AT36" s="42">
        <f t="shared" si="10"/>
        <v>0</v>
      </c>
      <c r="AU36" s="42">
        <f t="shared" si="11"/>
        <v>0</v>
      </c>
      <c r="AV36" s="116"/>
      <c r="AW36" s="116"/>
      <c r="AX36" s="104"/>
    </row>
    <row r="37" spans="1:50" s="4" customFormat="1" ht="24.95" customHeight="1">
      <c r="A37" s="99"/>
      <c r="B37" s="63" t="s">
        <v>79</v>
      </c>
      <c r="C37" s="63"/>
      <c r="D37" s="63"/>
      <c r="E37" s="63"/>
      <c r="F37" s="63"/>
      <c r="G37" s="63"/>
      <c r="H37" s="63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2">
        <f t="shared" si="9"/>
        <v>0</v>
      </c>
      <c r="AT37" s="42">
        <f t="shared" si="10"/>
        <v>0</v>
      </c>
      <c r="AU37" s="42">
        <f t="shared" si="11"/>
        <v>0</v>
      </c>
      <c r="AV37" s="116"/>
      <c r="AW37" s="116"/>
      <c r="AX37" s="104"/>
    </row>
    <row r="38" spans="1:50" s="5" customFormat="1" ht="24.95" customHeight="1">
      <c r="A38" s="99"/>
      <c r="B38" s="63" t="s">
        <v>80</v>
      </c>
      <c r="C38" s="63"/>
      <c r="D38" s="63"/>
      <c r="E38" s="63"/>
      <c r="F38" s="63"/>
      <c r="G38" s="63"/>
      <c r="H38" s="63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2">
        <f t="shared" si="9"/>
        <v>0</v>
      </c>
      <c r="AT38" s="42">
        <f t="shared" si="10"/>
        <v>0</v>
      </c>
      <c r="AU38" s="42">
        <f t="shared" si="11"/>
        <v>0</v>
      </c>
      <c r="AV38" s="116"/>
      <c r="AW38" s="116"/>
      <c r="AX38" s="104"/>
    </row>
    <row r="39" spans="1:50" s="4" customFormat="1" ht="24.95" customHeight="1">
      <c r="A39" s="99"/>
      <c r="B39" s="63" t="s">
        <v>81</v>
      </c>
      <c r="C39" s="63"/>
      <c r="D39" s="63"/>
      <c r="E39" s="63"/>
      <c r="F39" s="63"/>
      <c r="G39" s="63"/>
      <c r="H39" s="63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2">
        <f t="shared" si="9"/>
        <v>0</v>
      </c>
      <c r="AT39" s="42">
        <f t="shared" si="10"/>
        <v>0</v>
      </c>
      <c r="AU39" s="42">
        <f t="shared" si="11"/>
        <v>0</v>
      </c>
      <c r="AV39" s="116"/>
      <c r="AW39" s="116"/>
      <c r="AX39" s="104"/>
    </row>
    <row r="40" spans="1:50" s="5" customFormat="1" ht="24.95" customHeight="1">
      <c r="A40" s="99"/>
      <c r="B40" s="63" t="s">
        <v>82</v>
      </c>
      <c r="C40" s="63"/>
      <c r="D40" s="63"/>
      <c r="E40" s="63"/>
      <c r="F40" s="63"/>
      <c r="G40" s="63"/>
      <c r="H40" s="63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2">
        <f t="shared" si="9"/>
        <v>0</v>
      </c>
      <c r="AT40" s="42">
        <f t="shared" si="10"/>
        <v>0</v>
      </c>
      <c r="AU40" s="42">
        <f t="shared" si="11"/>
        <v>0</v>
      </c>
      <c r="AV40" s="116"/>
      <c r="AW40" s="116"/>
      <c r="AX40" s="104"/>
    </row>
    <row r="41" spans="1:50" s="4" customFormat="1" ht="24.95" customHeight="1">
      <c r="A41" s="99"/>
      <c r="B41" s="63" t="s">
        <v>83</v>
      </c>
      <c r="C41" s="63"/>
      <c r="D41" s="63"/>
      <c r="E41" s="63"/>
      <c r="F41" s="63"/>
      <c r="G41" s="63"/>
      <c r="H41" s="63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2">
        <f t="shared" si="9"/>
        <v>0</v>
      </c>
      <c r="AT41" s="42">
        <f t="shared" si="10"/>
        <v>0</v>
      </c>
      <c r="AU41" s="42">
        <f t="shared" si="11"/>
        <v>0</v>
      </c>
      <c r="AV41" s="116"/>
      <c r="AW41" s="116"/>
      <c r="AX41" s="104"/>
    </row>
    <row r="42" spans="1:50" s="5" customFormat="1" ht="24.95" customHeight="1">
      <c r="A42" s="99"/>
      <c r="B42" s="63" t="s">
        <v>84</v>
      </c>
      <c r="C42" s="63"/>
      <c r="D42" s="63"/>
      <c r="E42" s="63"/>
      <c r="F42" s="63"/>
      <c r="G42" s="63"/>
      <c r="H42" s="63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2">
        <f t="shared" si="9"/>
        <v>0</v>
      </c>
      <c r="AT42" s="42">
        <f t="shared" si="10"/>
        <v>0</v>
      </c>
      <c r="AU42" s="42">
        <f t="shared" si="11"/>
        <v>0</v>
      </c>
      <c r="AV42" s="116"/>
      <c r="AW42" s="116"/>
      <c r="AX42" s="104"/>
    </row>
    <row r="43" spans="1:50" s="4" customFormat="1" ht="24.95" customHeight="1">
      <c r="A43" s="99"/>
      <c r="B43" s="63" t="s">
        <v>85</v>
      </c>
      <c r="C43" s="63"/>
      <c r="D43" s="63"/>
      <c r="E43" s="63"/>
      <c r="F43" s="63"/>
      <c r="G43" s="63"/>
      <c r="H43" s="63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2">
        <f t="shared" si="9"/>
        <v>0</v>
      </c>
      <c r="AT43" s="42">
        <f t="shared" si="10"/>
        <v>0</v>
      </c>
      <c r="AU43" s="42">
        <f t="shared" si="11"/>
        <v>0</v>
      </c>
      <c r="AV43" s="116"/>
      <c r="AW43" s="116"/>
      <c r="AX43" s="104"/>
    </row>
    <row r="44" spans="1:50" s="4" customFormat="1" ht="24.95" customHeight="1">
      <c r="A44" s="99"/>
      <c r="B44" s="63" t="s">
        <v>86</v>
      </c>
      <c r="C44" s="63"/>
      <c r="D44" s="63"/>
      <c r="E44" s="63"/>
      <c r="F44" s="63"/>
      <c r="G44" s="63"/>
      <c r="H44" s="63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2">
        <f t="shared" ref="AS44:AS45" si="12">COUNTIF(I44:AR44,"C")</f>
        <v>0</v>
      </c>
      <c r="AT44" s="42">
        <f t="shared" ref="AT44:AT45" si="13">COUNTIF(I44:AR44,"NC")</f>
        <v>0</v>
      </c>
      <c r="AU44" s="42">
        <f t="shared" ref="AU44:AU45" si="14">COUNTIF(I44:AR44,"NA")</f>
        <v>0</v>
      </c>
      <c r="AV44" s="116"/>
      <c r="AW44" s="116"/>
      <c r="AX44" s="104"/>
    </row>
    <row r="45" spans="1:50" s="4" customFormat="1" ht="24.95" customHeight="1">
      <c r="A45" s="99"/>
      <c r="B45" s="63" t="s">
        <v>87</v>
      </c>
      <c r="C45" s="63"/>
      <c r="D45" s="63"/>
      <c r="E45" s="63"/>
      <c r="F45" s="63"/>
      <c r="G45" s="63"/>
      <c r="H45" s="63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2">
        <f t="shared" si="12"/>
        <v>0</v>
      </c>
      <c r="AT45" s="42">
        <f t="shared" si="13"/>
        <v>0</v>
      </c>
      <c r="AU45" s="42">
        <f t="shared" si="14"/>
        <v>0</v>
      </c>
      <c r="AV45" s="116"/>
      <c r="AW45" s="116"/>
      <c r="AX45" s="104"/>
    </row>
    <row r="46" spans="1:50" s="5" customFormat="1" ht="24.95" customHeight="1">
      <c r="A46" s="99"/>
      <c r="B46" s="63" t="s">
        <v>121</v>
      </c>
      <c r="C46" s="63"/>
      <c r="D46" s="63"/>
      <c r="E46" s="63"/>
      <c r="F46" s="63"/>
      <c r="G46" s="63"/>
      <c r="H46" s="63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2">
        <f t="shared" si="9"/>
        <v>0</v>
      </c>
      <c r="AT46" s="42">
        <f t="shared" si="10"/>
        <v>0</v>
      </c>
      <c r="AU46" s="42">
        <f t="shared" si="11"/>
        <v>0</v>
      </c>
      <c r="AV46" s="116"/>
      <c r="AW46" s="116"/>
      <c r="AX46" s="104"/>
    </row>
    <row r="47" spans="1:50" s="4" customFormat="1" ht="24.95" customHeight="1">
      <c r="A47" s="99"/>
      <c r="B47" s="63" t="s">
        <v>122</v>
      </c>
      <c r="C47" s="63"/>
      <c r="D47" s="63"/>
      <c r="E47" s="63"/>
      <c r="F47" s="63"/>
      <c r="G47" s="63"/>
      <c r="H47" s="63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2">
        <f t="shared" si="9"/>
        <v>0</v>
      </c>
      <c r="AT47" s="42">
        <f t="shared" si="10"/>
        <v>0</v>
      </c>
      <c r="AU47" s="42">
        <f t="shared" si="11"/>
        <v>0</v>
      </c>
      <c r="AV47" s="116"/>
      <c r="AW47" s="116"/>
      <c r="AX47" s="104"/>
    </row>
    <row r="48" spans="1:50" s="4" customFormat="1" ht="24.75" customHeight="1">
      <c r="A48" s="65" t="s">
        <v>90</v>
      </c>
      <c r="B48" s="65"/>
      <c r="C48" s="65"/>
      <c r="D48" s="65"/>
      <c r="E48" s="65"/>
      <c r="F48" s="65"/>
      <c r="G48" s="65"/>
      <c r="H48" s="65"/>
      <c r="I48" s="37">
        <v>1</v>
      </c>
      <c r="J48" s="37">
        <v>2</v>
      </c>
      <c r="K48" s="37">
        <v>3</v>
      </c>
      <c r="L48" s="37">
        <v>4</v>
      </c>
      <c r="M48" s="37">
        <v>5</v>
      </c>
      <c r="N48" s="37">
        <v>6</v>
      </c>
      <c r="O48" s="37">
        <v>7</v>
      </c>
      <c r="P48" s="37">
        <v>8</v>
      </c>
      <c r="Q48" s="37">
        <v>9</v>
      </c>
      <c r="R48" s="37">
        <v>10</v>
      </c>
      <c r="S48" s="37">
        <v>11</v>
      </c>
      <c r="T48" s="37">
        <v>12</v>
      </c>
      <c r="U48" s="37">
        <v>13</v>
      </c>
      <c r="V48" s="37">
        <v>14</v>
      </c>
      <c r="W48" s="37">
        <v>15</v>
      </c>
      <c r="X48" s="37">
        <v>16</v>
      </c>
      <c r="Y48" s="37">
        <v>17</v>
      </c>
      <c r="Z48" s="37">
        <v>18</v>
      </c>
      <c r="AA48" s="37">
        <v>19</v>
      </c>
      <c r="AB48" s="37">
        <v>20</v>
      </c>
      <c r="AC48" s="37">
        <v>21</v>
      </c>
      <c r="AD48" s="37">
        <v>22</v>
      </c>
      <c r="AE48" s="37">
        <v>23</v>
      </c>
      <c r="AF48" s="37">
        <v>24</v>
      </c>
      <c r="AG48" s="37">
        <v>25</v>
      </c>
      <c r="AH48" s="37">
        <v>26</v>
      </c>
      <c r="AI48" s="37">
        <v>27</v>
      </c>
      <c r="AJ48" s="37">
        <v>28</v>
      </c>
      <c r="AK48" s="37">
        <v>29</v>
      </c>
      <c r="AL48" s="37">
        <v>30</v>
      </c>
      <c r="AM48" s="37">
        <v>31</v>
      </c>
      <c r="AN48" s="37"/>
      <c r="AO48" s="37"/>
      <c r="AP48" s="37"/>
      <c r="AQ48" s="37"/>
      <c r="AR48" s="37"/>
      <c r="AS48" s="125" t="s">
        <v>0</v>
      </c>
      <c r="AT48" s="125" t="s">
        <v>3</v>
      </c>
      <c r="AU48" s="125" t="s">
        <v>2</v>
      </c>
      <c r="AV48" s="125" t="s">
        <v>5</v>
      </c>
      <c r="AW48" s="43" t="s">
        <v>113</v>
      </c>
      <c r="AX48" s="41" t="s">
        <v>114</v>
      </c>
    </row>
    <row r="49" spans="1:50" s="5" customFormat="1" ht="79.5" customHeight="1">
      <c r="A49" s="127" t="s">
        <v>123</v>
      </c>
      <c r="B49" s="126" t="s">
        <v>124</v>
      </c>
      <c r="C49" s="126"/>
      <c r="D49" s="126"/>
      <c r="E49" s="126"/>
      <c r="F49" s="126"/>
      <c r="G49" s="126"/>
      <c r="H49" s="126"/>
      <c r="I49" s="45" t="s">
        <v>4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125"/>
      <c r="AT49" s="125"/>
      <c r="AU49" s="125"/>
      <c r="AV49" s="125"/>
      <c r="AW49" s="120">
        <f>SUM(AS50:AS55)/SUM(AS50:AU55)</f>
        <v>1</v>
      </c>
      <c r="AX49" s="118" t="str">
        <f>IF(AW49&gt;=95%,"ATENDE",IF(OR(AW49&gt;95%,AW49&gt;=90%),"ATENDE PARCIAL","NÃO ATENDE"))</f>
        <v>ATENDE</v>
      </c>
    </row>
    <row r="50" spans="1:50" s="4" customFormat="1" ht="24.95" customHeight="1">
      <c r="A50" s="127"/>
      <c r="B50" s="63" t="s">
        <v>125</v>
      </c>
      <c r="C50" s="63"/>
      <c r="D50" s="63"/>
      <c r="E50" s="63"/>
      <c r="F50" s="63"/>
      <c r="G50" s="63"/>
      <c r="H50" s="63"/>
      <c r="I50" s="44" t="s">
        <v>0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2">
        <f t="shared" ref="AS50" si="15">COUNTIF(I50:AR50,"C")</f>
        <v>1</v>
      </c>
      <c r="AT50" s="42">
        <f>COUNTIF(I50:AR50,"CP")</f>
        <v>0</v>
      </c>
      <c r="AU50" s="42">
        <f>COUNTIF(I50:AR50,"NC")</f>
        <v>0</v>
      </c>
      <c r="AV50" s="42">
        <f>COUNTIF(J50:AR50,"NA")</f>
        <v>0</v>
      </c>
      <c r="AW50" s="121"/>
      <c r="AX50" s="123"/>
    </row>
    <row r="51" spans="1:50" s="5" customFormat="1" ht="24.95" customHeight="1">
      <c r="A51" s="127"/>
      <c r="B51" s="63" t="s">
        <v>126</v>
      </c>
      <c r="C51" s="63"/>
      <c r="D51" s="63"/>
      <c r="E51" s="63"/>
      <c r="F51" s="63"/>
      <c r="G51" s="63"/>
      <c r="H51" s="63"/>
      <c r="I51" s="44" t="s">
        <v>0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2">
        <f t="shared" ref="AS51:AS59" si="16">COUNTIF(I51:AR51,"C")</f>
        <v>1</v>
      </c>
      <c r="AT51" s="42">
        <f t="shared" ref="AT51:AT59" si="17">COUNTIF(I51:AR51,"CP")</f>
        <v>0</v>
      </c>
      <c r="AU51" s="42">
        <f t="shared" ref="AU51:AU59" si="18">COUNTIF(I51:AR51,"NC")</f>
        <v>0</v>
      </c>
      <c r="AV51" s="42">
        <f t="shared" ref="AV51:AV59" si="19">COUNTIF(J51:AR51,"NA")</f>
        <v>0</v>
      </c>
      <c r="AW51" s="121"/>
      <c r="AX51" s="123"/>
    </row>
    <row r="52" spans="1:50" s="4" customFormat="1" ht="24.95" customHeight="1">
      <c r="A52" s="127"/>
      <c r="B52" s="63" t="s">
        <v>127</v>
      </c>
      <c r="C52" s="63"/>
      <c r="D52" s="63"/>
      <c r="E52" s="63"/>
      <c r="F52" s="63"/>
      <c r="G52" s="63"/>
      <c r="H52" s="63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2">
        <f t="shared" si="16"/>
        <v>0</v>
      </c>
      <c r="AT52" s="42">
        <f t="shared" si="17"/>
        <v>0</v>
      </c>
      <c r="AU52" s="42">
        <f t="shared" si="18"/>
        <v>0</v>
      </c>
      <c r="AV52" s="42">
        <f t="shared" si="19"/>
        <v>0</v>
      </c>
      <c r="AW52" s="121"/>
      <c r="AX52" s="123"/>
    </row>
    <row r="53" spans="1:50" s="5" customFormat="1" ht="24.95" customHeight="1">
      <c r="A53" s="127"/>
      <c r="B53" s="63" t="s">
        <v>128</v>
      </c>
      <c r="C53" s="63"/>
      <c r="D53" s="63"/>
      <c r="E53" s="63"/>
      <c r="F53" s="63"/>
      <c r="G53" s="63"/>
      <c r="H53" s="63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2">
        <f t="shared" si="16"/>
        <v>0</v>
      </c>
      <c r="AT53" s="42">
        <f t="shared" si="17"/>
        <v>0</v>
      </c>
      <c r="AU53" s="42">
        <f t="shared" si="18"/>
        <v>0</v>
      </c>
      <c r="AV53" s="42">
        <f t="shared" si="19"/>
        <v>0</v>
      </c>
      <c r="AW53" s="121"/>
      <c r="AX53" s="123"/>
    </row>
    <row r="54" spans="1:50" s="5" customFormat="1" ht="24.95" customHeight="1">
      <c r="A54" s="127"/>
      <c r="B54" s="63" t="s">
        <v>129</v>
      </c>
      <c r="C54" s="63"/>
      <c r="D54" s="63"/>
      <c r="E54" s="63"/>
      <c r="F54" s="63"/>
      <c r="G54" s="63"/>
      <c r="H54" s="63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2">
        <f t="shared" ref="AS54" si="20">COUNTIF(I54:AR54,"C")</f>
        <v>0</v>
      </c>
      <c r="AT54" s="42">
        <f t="shared" ref="AT54" si="21">COUNTIF(I54:AR54,"CP")</f>
        <v>0</v>
      </c>
      <c r="AU54" s="42">
        <f t="shared" ref="AU54" si="22">COUNTIF(I54:AR54,"NC")</f>
        <v>0</v>
      </c>
      <c r="AV54" s="42">
        <f t="shared" ref="AV54" si="23">COUNTIF(J54:AR54,"NA")</f>
        <v>0</v>
      </c>
      <c r="AW54" s="121"/>
      <c r="AX54" s="123"/>
    </row>
    <row r="55" spans="1:50" s="5" customFormat="1" ht="24.95" customHeight="1">
      <c r="A55" s="127"/>
      <c r="B55" s="63" t="s">
        <v>130</v>
      </c>
      <c r="C55" s="63"/>
      <c r="D55" s="63"/>
      <c r="E55" s="63"/>
      <c r="F55" s="63"/>
      <c r="G55" s="63"/>
      <c r="H55" s="63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2">
        <f t="shared" si="16"/>
        <v>0</v>
      </c>
      <c r="AT55" s="42">
        <f t="shared" si="17"/>
        <v>0</v>
      </c>
      <c r="AU55" s="42">
        <f t="shared" si="18"/>
        <v>0</v>
      </c>
      <c r="AV55" s="42">
        <f t="shared" si="19"/>
        <v>0</v>
      </c>
      <c r="AW55" s="122"/>
      <c r="AX55" s="119"/>
    </row>
    <row r="56" spans="1:50" s="4" customFormat="1" ht="77.25" customHeight="1">
      <c r="A56" s="127"/>
      <c r="B56" s="117" t="s">
        <v>131</v>
      </c>
      <c r="C56" s="117"/>
      <c r="D56" s="117"/>
      <c r="E56" s="117"/>
      <c r="F56" s="117"/>
      <c r="G56" s="117"/>
      <c r="H56" s="117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42" t="s">
        <v>0</v>
      </c>
      <c r="AT56" s="42" t="s">
        <v>3</v>
      </c>
      <c r="AU56" s="42" t="s">
        <v>2</v>
      </c>
      <c r="AV56" s="42" t="s">
        <v>5</v>
      </c>
      <c r="AW56" s="120" t="e">
        <f>SUM(AS57:AS62)/SUM(AS57:AU62)</f>
        <v>#DIV/0!</v>
      </c>
      <c r="AX56" s="118" t="e">
        <f>IF(AW56&gt;=95%,"ATENDE",IF(OR(AW56&gt;95%,AW56&gt;=90%),"ATENDE PARCIAL","NÃO ATENDE"))</f>
        <v>#DIV/0!</v>
      </c>
    </row>
    <row r="57" spans="1:50" s="5" customFormat="1" ht="24.95" customHeight="1">
      <c r="A57" s="127"/>
      <c r="B57" s="89" t="s">
        <v>125</v>
      </c>
      <c r="C57" s="89"/>
      <c r="D57" s="89"/>
      <c r="E57" s="89"/>
      <c r="F57" s="89"/>
      <c r="G57" s="89"/>
      <c r="H57" s="89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42">
        <f t="shared" si="16"/>
        <v>0</v>
      </c>
      <c r="AT57" s="42">
        <f t="shared" si="17"/>
        <v>0</v>
      </c>
      <c r="AU57" s="42">
        <f t="shared" si="18"/>
        <v>0</v>
      </c>
      <c r="AV57" s="42">
        <f t="shared" si="19"/>
        <v>0</v>
      </c>
      <c r="AW57" s="121"/>
      <c r="AX57" s="123"/>
    </row>
    <row r="58" spans="1:50" s="4" customFormat="1" ht="24.95" customHeight="1">
      <c r="A58" s="127"/>
      <c r="B58" s="89" t="s">
        <v>126</v>
      </c>
      <c r="C58" s="89"/>
      <c r="D58" s="89"/>
      <c r="E58" s="89"/>
      <c r="F58" s="89"/>
      <c r="G58" s="89"/>
      <c r="H58" s="89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42">
        <f t="shared" si="16"/>
        <v>0</v>
      </c>
      <c r="AT58" s="42">
        <f t="shared" si="17"/>
        <v>0</v>
      </c>
      <c r="AU58" s="42">
        <f t="shared" si="18"/>
        <v>0</v>
      </c>
      <c r="AV58" s="42">
        <f t="shared" si="19"/>
        <v>0</v>
      </c>
      <c r="AW58" s="121"/>
      <c r="AX58" s="123"/>
    </row>
    <row r="59" spans="1:50" s="5" customFormat="1" ht="24.95" customHeight="1">
      <c r="A59" s="127"/>
      <c r="B59" s="89" t="s">
        <v>127</v>
      </c>
      <c r="C59" s="89"/>
      <c r="D59" s="89"/>
      <c r="E59" s="89"/>
      <c r="F59" s="89"/>
      <c r="G59" s="89"/>
      <c r="H59" s="89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42">
        <f t="shared" si="16"/>
        <v>0</v>
      </c>
      <c r="AT59" s="42">
        <f t="shared" si="17"/>
        <v>0</v>
      </c>
      <c r="AU59" s="42">
        <f t="shared" si="18"/>
        <v>0</v>
      </c>
      <c r="AV59" s="42">
        <f t="shared" si="19"/>
        <v>0</v>
      </c>
      <c r="AW59" s="121"/>
      <c r="AX59" s="123"/>
    </row>
    <row r="60" spans="1:50" s="4" customFormat="1" ht="24.95" customHeight="1">
      <c r="A60" s="127"/>
      <c r="B60" s="89" t="s">
        <v>128</v>
      </c>
      <c r="C60" s="89"/>
      <c r="D60" s="89"/>
      <c r="E60" s="89"/>
      <c r="F60" s="89"/>
      <c r="G60" s="89"/>
      <c r="H60" s="89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42">
        <f t="shared" ref="AS60:AS62" si="24">COUNTIF(I60:AR60,"C")</f>
        <v>0</v>
      </c>
      <c r="AT60" s="42">
        <f t="shared" ref="AT60:AT62" si="25">COUNTIF(I60:AR60,"CP")</f>
        <v>0</v>
      </c>
      <c r="AU60" s="42">
        <f t="shared" ref="AU60:AU62" si="26">COUNTIF(I60:AR60,"NC")</f>
        <v>0</v>
      </c>
      <c r="AV60" s="42">
        <f t="shared" ref="AV60:AV62" si="27">COUNTIF(J60:AR60,"NA")</f>
        <v>0</v>
      </c>
      <c r="AW60" s="121"/>
      <c r="AX60" s="123"/>
    </row>
    <row r="61" spans="1:50" s="4" customFormat="1" ht="24.95" customHeight="1">
      <c r="A61" s="127"/>
      <c r="B61" s="89" t="s">
        <v>129</v>
      </c>
      <c r="C61" s="89"/>
      <c r="D61" s="89"/>
      <c r="E61" s="89"/>
      <c r="F61" s="89"/>
      <c r="G61" s="89"/>
      <c r="H61" s="89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42">
        <f t="shared" si="24"/>
        <v>0</v>
      </c>
      <c r="AT61" s="42">
        <f t="shared" si="25"/>
        <v>0</v>
      </c>
      <c r="AU61" s="42">
        <f t="shared" si="26"/>
        <v>0</v>
      </c>
      <c r="AV61" s="42">
        <f t="shared" si="27"/>
        <v>0</v>
      </c>
      <c r="AW61" s="121"/>
      <c r="AX61" s="123"/>
    </row>
    <row r="62" spans="1:50" s="5" customFormat="1" ht="24.95" customHeight="1">
      <c r="A62" s="127"/>
      <c r="B62" s="89" t="s">
        <v>130</v>
      </c>
      <c r="C62" s="89"/>
      <c r="D62" s="89"/>
      <c r="E62" s="89"/>
      <c r="F62" s="89"/>
      <c r="G62" s="89"/>
      <c r="H62" s="89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42">
        <f t="shared" si="24"/>
        <v>0</v>
      </c>
      <c r="AT62" s="42">
        <f t="shared" si="25"/>
        <v>0</v>
      </c>
      <c r="AU62" s="42">
        <f t="shared" si="26"/>
        <v>0</v>
      </c>
      <c r="AV62" s="42">
        <f t="shared" si="27"/>
        <v>0</v>
      </c>
      <c r="AW62" s="122"/>
      <c r="AX62" s="119"/>
    </row>
    <row r="63" spans="1:50" ht="24.75" customHeight="1" thickBot="1">
      <c r="A63" s="113" t="s">
        <v>132</v>
      </c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3"/>
      <c r="AU63" s="113"/>
      <c r="AV63" s="113"/>
      <c r="AW63" s="113"/>
      <c r="AX63" s="113"/>
    </row>
    <row r="64" spans="1:50" ht="7.5" customHeight="1" thickBo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</row>
    <row r="65" spans="1:50" ht="24.75" customHeight="1" thickBot="1">
      <c r="A65" s="134" t="s">
        <v>133</v>
      </c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6"/>
    </row>
    <row r="66" spans="1:50" ht="14.1" thickBot="1"/>
    <row r="67" spans="1:50" ht="20.100000000000001" customHeight="1">
      <c r="A67" s="142" t="s">
        <v>1</v>
      </c>
      <c r="B67" s="137"/>
      <c r="C67" s="137"/>
      <c r="D67" s="137"/>
      <c r="E67" s="137"/>
      <c r="F67" s="137"/>
      <c r="G67" s="137"/>
      <c r="H67" s="137"/>
      <c r="I67" s="51" t="s">
        <v>0</v>
      </c>
      <c r="J67" s="51" t="s">
        <v>2</v>
      </c>
      <c r="K67" s="51" t="s">
        <v>3</v>
      </c>
      <c r="L67" s="51" t="s">
        <v>5</v>
      </c>
      <c r="M67" s="137" t="s">
        <v>113</v>
      </c>
      <c r="N67" s="137"/>
      <c r="O67" s="137"/>
      <c r="P67" s="138"/>
      <c r="Z67" s="139" t="s">
        <v>4</v>
      </c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1"/>
      <c r="AP67" s="51" t="s">
        <v>0</v>
      </c>
      <c r="AQ67" s="51" t="s">
        <v>2</v>
      </c>
      <c r="AR67" s="51" t="s">
        <v>3</v>
      </c>
      <c r="AS67" s="51" t="s">
        <v>5</v>
      </c>
      <c r="AT67" s="137" t="s">
        <v>113</v>
      </c>
      <c r="AU67" s="137"/>
      <c r="AV67" s="137"/>
      <c r="AW67" s="138"/>
    </row>
    <row r="68" spans="1:50" ht="20.100000000000001" customHeight="1">
      <c r="A68" s="143" t="s">
        <v>134</v>
      </c>
      <c r="B68" s="144"/>
      <c r="C68" s="144"/>
      <c r="D68" s="144"/>
      <c r="E68" s="144"/>
      <c r="F68" s="144"/>
      <c r="G68" s="144"/>
      <c r="H68" s="144"/>
      <c r="I68" s="48">
        <f>(COUNTIFS($I$49:$AR$49,A67,$I$50:$AR$50,$I$67)+COUNTIFS($I$56:$AR$56,A67,$I$57:$AR$57,$I$67))</f>
        <v>0</v>
      </c>
      <c r="J68" s="48">
        <f>(COUNTIFS($I$49:$AR$49,$A$67,$I$50:$AR$50,$J$67)+COUNTIFS($I$56:$AR$56,$A$67,$I$57:$AR$57,$J$67))</f>
        <v>0</v>
      </c>
      <c r="K68" s="48">
        <f>(COUNTIFS($I$49:$AR$49,$A$67,$I$50:$AR$50,$K$67)+COUNTIFS($I$56:$AR$56,$A$67,$I$57:$AR$57,$K$67))</f>
        <v>0</v>
      </c>
      <c r="L68" s="48">
        <f>(COUNTIFS($I$49:$AR$49,$A$67,$I$50:$AR$50,$L$67)+COUNTIFS($I$56:$AR$56,$A$67,$I$57:$AR$57,$L$67))</f>
        <v>0</v>
      </c>
      <c r="M68" s="152" t="e">
        <f>(I68+I69+I70+I71+I72+I73)/(SUM(I68:K73))</f>
        <v>#DIV/0!</v>
      </c>
      <c r="N68" s="153"/>
      <c r="O68" s="153"/>
      <c r="P68" s="154"/>
      <c r="Q68" s="47"/>
      <c r="R68" s="47"/>
      <c r="S68" s="47"/>
      <c r="T68" s="47"/>
      <c r="U68" s="47"/>
      <c r="V68" s="47"/>
      <c r="W68" s="47"/>
      <c r="X68" s="47"/>
      <c r="Z68" s="143" t="s">
        <v>134</v>
      </c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48">
        <f>(COUNTIFS($I$49:$AR$49,Z67,$I$50:$AR$50,$I$67)+COUNTIFS($I$56:$AR$56,Z67,$I$57:$AR$57,$I$67))</f>
        <v>1</v>
      </c>
      <c r="AQ68" s="48">
        <f>(COUNTIFS($I$49:$AR$49,$Z$67,$I$50:$AR$50,$J$67)+COUNTIFS($I$56:$AR$56,$Z$67,$I$57:$AR$57,$J$67))</f>
        <v>0</v>
      </c>
      <c r="AR68" s="48">
        <f>(COUNTIFS($I$49:$AR$49,$Z$67,$I$50:$AR$50,$K$67)+COUNTIFS($I$56:$AR$56,$Z$67,$I$57:$AR$57,$K$67))</f>
        <v>0</v>
      </c>
      <c r="AS68" s="48">
        <f>(COUNTIFS($I$49:$AR$49,$Z$67,$I$50:$AR$50,$L$67)+COUNTIFS($I$56:$AR$56,$Z$67,$I$57:$AR$57,$L$67))</f>
        <v>0</v>
      </c>
      <c r="AT68" s="148">
        <f>(AP68+AP69+AP70+AP71+AP72+AP73)/(SUM(AP68:AR73))</f>
        <v>1</v>
      </c>
      <c r="AU68" s="148"/>
      <c r="AV68" s="148"/>
      <c r="AW68" s="149"/>
    </row>
    <row r="69" spans="1:50" ht="20.100000000000001" customHeight="1">
      <c r="A69" s="143" t="s">
        <v>135</v>
      </c>
      <c r="B69" s="144"/>
      <c r="C69" s="144"/>
      <c r="D69" s="144"/>
      <c r="E69" s="144"/>
      <c r="F69" s="144"/>
      <c r="G69" s="144"/>
      <c r="H69" s="144"/>
      <c r="I69" s="48">
        <f>(COUNTIFS($I$49:$AR$49,A67,$I$51:$AR$51,$I$67)+COUNTIFS($I$56:$AR$56,A67,$I$58:$AR$58,$I$67))</f>
        <v>0</v>
      </c>
      <c r="J69" s="48">
        <f>(COUNTIFS($I$49:$AR$49,$A$67,$I$51:$AR$51,$J$67)+COUNTIFS($I$56:$AR$56,$A$67,$I$58:$AR$58,$J$67))</f>
        <v>0</v>
      </c>
      <c r="K69" s="48">
        <f>(COUNTIFS($I$49:$AR$49,$A$67,$I$51:$AR$51,$K$67)+COUNTIFS($I$56:$AR$56,$A$67,$I$58:$AR$58,$K$67))</f>
        <v>0</v>
      </c>
      <c r="L69" s="48">
        <f>(COUNTIFS($I$49:$AR$49,$A$67,$I$51:$AR$51,$L$67)+COUNTIFS($I$56:$AR$56,$A$67,$I$58:$AR$58,$L$67))</f>
        <v>0</v>
      </c>
      <c r="M69" s="155"/>
      <c r="N69" s="156"/>
      <c r="O69" s="156"/>
      <c r="P69" s="157"/>
      <c r="Z69" s="143" t="s">
        <v>135</v>
      </c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48">
        <f>(COUNTIFS($I$49:$AR$49,Z67,$I$51:$AR$51,$I$67)+COUNTIFS($I$56:$AR$56,Z67,$I$58:$AR$58,$I$67))</f>
        <v>1</v>
      </c>
      <c r="AQ69" s="48">
        <f>(COUNTIFS($I$49:$AR$49,$Z$67,$I$51:$AR$51,$J$67)+COUNTIFS($I$56:$AR$56,$Z$67,$I$58:$AR$58,$J$67))</f>
        <v>0</v>
      </c>
      <c r="AR69" s="48">
        <f>(COUNTIFS($I$49:$AR$49,$Z$67,$I$51:$AR$51,$K$67)+COUNTIFS($I$56:$AR$56,$Z$67,$I$58:$AR$58,$K$67))</f>
        <v>0</v>
      </c>
      <c r="AS69" s="48">
        <f>(COUNTIFS($I$49:$AR$49,$Z$67,$I$51:$AR$51,$L$67)+COUNTIFS($I$56:$AR$56,$Z$67,$I$58:$AR$58,$L$67))</f>
        <v>0</v>
      </c>
      <c r="AT69" s="148"/>
      <c r="AU69" s="148"/>
      <c r="AV69" s="148"/>
      <c r="AW69" s="149"/>
    </row>
    <row r="70" spans="1:50" ht="20.100000000000001" customHeight="1">
      <c r="A70" s="143" t="s">
        <v>136</v>
      </c>
      <c r="B70" s="144"/>
      <c r="C70" s="144"/>
      <c r="D70" s="144"/>
      <c r="E70" s="144"/>
      <c r="F70" s="144"/>
      <c r="G70" s="144"/>
      <c r="H70" s="144"/>
      <c r="I70" s="48">
        <f>(COUNTIFS($I$49:$AR$49,A67,$I$52:$AR$52,$I$67)+COUNTIFS($I$56:$AR$56,A67,$I$59:$AR$59,$I$67))</f>
        <v>0</v>
      </c>
      <c r="J70" s="48">
        <f>(COUNTIFS($I$49:$AR$49,$A$67,$I$52:$AR$52,$J$67)+COUNTIFS($I$56:$AR$56,$A$67,$I$59:$AR$59,$J$67))</f>
        <v>0</v>
      </c>
      <c r="K70" s="48">
        <f>(COUNTIFS($I$49:$AR$49,$A$67,$I$52:$AR$52,$K$67)+COUNTIFS($I$56:$AR$56,$A$67,$I$59:$AR$59,$K$67))</f>
        <v>0</v>
      </c>
      <c r="L70" s="48">
        <f>(COUNTIFS($I$49:$AR$49,$A$67,$I$52:$AR$52,$L$67)+COUNTIFS($I$56:$AR$56,$A$67,$I$59:$AR$59,$L$67))</f>
        <v>0</v>
      </c>
      <c r="M70" s="155"/>
      <c r="N70" s="156"/>
      <c r="O70" s="156"/>
      <c r="P70" s="157"/>
      <c r="Z70" s="143" t="s">
        <v>136</v>
      </c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48">
        <f>(COUNTIFS($I$49:$AR$49,Z67,$I$52:$AR$52,$I$67)+COUNTIFS($I$56:$AR$56,Z67,$I$59:$AR$59,$I$67))</f>
        <v>0</v>
      </c>
      <c r="AQ70" s="48">
        <f>(COUNTIFS($I$49:$AR$49,$Z$67,$I$52:$AR$52,$J$67)+COUNTIFS($I$56:$AR$56,$Z$67,$I$59:$AR$59,$J$67))</f>
        <v>0</v>
      </c>
      <c r="AR70" s="48">
        <f>(COUNTIFS($I$49:$AR$49,$Z$67,$I$52:$AR$52,$K$67)+COUNTIFS($I$56:$AR$56,$Z$67,$I$59:$AR$59,$K$67))</f>
        <v>0</v>
      </c>
      <c r="AS70" s="48">
        <f>(COUNTIFS($I$49:$AR$49,$Z$67,$I$52:$AR$52,$L$67)+COUNTIFS($I$56:$AR$56,$Z$67,$I$59:$AR$59,$L$67))</f>
        <v>0</v>
      </c>
      <c r="AT70" s="148"/>
      <c r="AU70" s="148"/>
      <c r="AV70" s="148"/>
      <c r="AW70" s="149"/>
    </row>
    <row r="71" spans="1:50" ht="20.100000000000001" customHeight="1">
      <c r="A71" s="143" t="s">
        <v>137</v>
      </c>
      <c r="B71" s="144"/>
      <c r="C71" s="144"/>
      <c r="D71" s="144"/>
      <c r="E71" s="144"/>
      <c r="F71" s="144"/>
      <c r="G71" s="144"/>
      <c r="H71" s="144"/>
      <c r="I71" s="48">
        <f>(COUNTIFS($I$49:$AR$49,A67,$I$53:$AR$53,$I$67)+COUNTIFS($I$56:$AR$56,A67,$I$60:$AR$60,$I$67))</f>
        <v>0</v>
      </c>
      <c r="J71" s="48">
        <f>(COUNTIFS($I$49:$AR$49,$A$67,$I$53:$AR$53,$J$67)+COUNTIFS($I$56:$AR$56,$A$67,$I$60:$AR$60,$J$67))</f>
        <v>0</v>
      </c>
      <c r="K71" s="48">
        <f>(COUNTIFS($I$49:$AR$49,$A$67,$I$53:$AR$53,$K$67)+COUNTIFS($I$56:$AR$56,$A$67,$I$60:$AR$60,$K$67))</f>
        <v>0</v>
      </c>
      <c r="L71" s="48">
        <f>(COUNTIFS($I$49:$AR$49,$A$67,$I$53:$AR$53,$L$67)+COUNTIFS($I$56:$AR$56,$A$67,$I$60:$AR$60,$L$67))</f>
        <v>0</v>
      </c>
      <c r="M71" s="155"/>
      <c r="N71" s="156"/>
      <c r="O71" s="156"/>
      <c r="P71" s="157"/>
      <c r="Z71" s="143" t="s">
        <v>137</v>
      </c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48">
        <f>(COUNTIFS($I$49:$AR$49,Z67,$I$53:$AR$53,$I$67)+COUNTIFS($I$56:$AR$56,Z67,$I$60:$AR$60,$I$67))</f>
        <v>0</v>
      </c>
      <c r="AQ71" s="48">
        <f>(COUNTIFS($I$49:$AR$49,$Z$67,$I$53:$AR$53,$J$67)+COUNTIFS($I$56:$AR$56,$Z$67,$I$60:$AR$60,$J$67))</f>
        <v>0</v>
      </c>
      <c r="AR71" s="48">
        <f>(COUNTIFS($I$49:$AR$49,$Z$67,$I$53:$AR$53,$K$67)+COUNTIFS($I$56:$AR$56,$Z$67,$I$60:$AR$60,$K$67))</f>
        <v>0</v>
      </c>
      <c r="AS71" s="48">
        <f>(COUNTIFS($I$49:$AR$49,$Z$67,$I$53:$AR$53,$L$67)+COUNTIFS($I$56:$AR$56,$Z$67,$I$60:$AR$60,$L$67))</f>
        <v>0</v>
      </c>
      <c r="AT71" s="148"/>
      <c r="AU71" s="148"/>
      <c r="AV71" s="148"/>
      <c r="AW71" s="149"/>
    </row>
    <row r="72" spans="1:50" ht="20.100000000000001" customHeight="1">
      <c r="A72" s="143" t="s">
        <v>138</v>
      </c>
      <c r="B72" s="144"/>
      <c r="C72" s="144"/>
      <c r="D72" s="144"/>
      <c r="E72" s="144"/>
      <c r="F72" s="144"/>
      <c r="G72" s="144"/>
      <c r="H72" s="144"/>
      <c r="I72" s="48">
        <f>(COUNTIFS($I$49:$AR$49,A67,$I$54:$AR$54,$I$67)+COUNTIFS($I$56:$AR$56,A67,$I$61:$AR$61,$I$67))</f>
        <v>0</v>
      </c>
      <c r="J72" s="48">
        <f>(COUNTIFS($I$49:$AR$49,$A$67,$I$54:$AR$54,$J$67)+COUNTIFS($I$56:$AR$56,$A$67,$I$61:$AR$61,$J$67))</f>
        <v>0</v>
      </c>
      <c r="K72" s="48">
        <f>(COUNTIFS($I$49:$AR$49,$A$67,$I$54:$AR$54,$K$67)+COUNTIFS($I$56:$AR$56,$A$67,$I$61:$AR$61,$K$67))</f>
        <v>0</v>
      </c>
      <c r="L72" s="48">
        <f>(COUNTIFS($I$49:$AR$49,$A$67,$I$54:$AR$54,$L$67)+COUNTIFS($I$56:$AR$56,$A$67,$I$61:$AR$61,$L$67))</f>
        <v>0</v>
      </c>
      <c r="M72" s="155"/>
      <c r="N72" s="156"/>
      <c r="O72" s="156"/>
      <c r="P72" s="157"/>
      <c r="Z72" s="143" t="s">
        <v>138</v>
      </c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48">
        <f>(COUNTIFS($I$49:$AR$49,Z67,$I$54:$AR$54,$I$67)+COUNTIFS($I$56:$AR$56,Z67,$I$61:$AR$61,$I$67))</f>
        <v>0</v>
      </c>
      <c r="AQ72" s="48">
        <f>(COUNTIFS($I$49:$AR$49,$Z$67,$I$54:$AR$54,$J$67)+COUNTIFS($I$56:$AR$56,$Z$67,$I$61:$AR$61,$J$67))</f>
        <v>0</v>
      </c>
      <c r="AR72" s="48">
        <f>(COUNTIFS($I$49:$AR$49,$Z$67,$I$54:$AR$54,$K$67)+COUNTIFS($I$56:$AR$56,$Z$67,$I$61:$AR$61,$K$67))</f>
        <v>0</v>
      </c>
      <c r="AS72" s="48">
        <f>(COUNTIFS($I$49:$AR$49,$Z$67,$I$54:$AR$54,$L$67)+COUNTIFS($I$56:$AR$56,$Z$67,$I$61:$AR$61,$L$67))</f>
        <v>0</v>
      </c>
      <c r="AT72" s="148"/>
      <c r="AU72" s="148"/>
      <c r="AV72" s="148"/>
      <c r="AW72" s="149"/>
    </row>
    <row r="73" spans="1:50" ht="20.100000000000001" customHeight="1" thickBot="1">
      <c r="A73" s="145" t="s">
        <v>139</v>
      </c>
      <c r="B73" s="146"/>
      <c r="C73" s="146"/>
      <c r="D73" s="146"/>
      <c r="E73" s="146"/>
      <c r="F73" s="146"/>
      <c r="G73" s="146"/>
      <c r="H73" s="146"/>
      <c r="I73" s="49">
        <f>(COUNTIFS($I$49:$AR$49,A67,$I$55:$AR$55,$I$67)+COUNTIFS($I$56:$AR$56,A67,$I$62:$AR$62,$I$67))</f>
        <v>0</v>
      </c>
      <c r="J73" s="49">
        <f>(COUNTIFS($I$49:$AR$49,$A$67,$I$55:$AR$55,$J$67)+COUNTIFS($I$56:$AR$56,$A$67,$I$62:$AR$62,$J$67))</f>
        <v>0</v>
      </c>
      <c r="K73" s="49">
        <f>(COUNTIFS($I$49:$AR$49,$A$67,$I$55:$AR$55,$K$67)+COUNTIFS($I$56:$AR$56,$A$67,$I$62:$AR$62,$K$67))</f>
        <v>0</v>
      </c>
      <c r="L73" s="49">
        <f>(COUNTIFS($I$49:$AR$49,$A$67,$I$55:$AR$55,$L$67)+COUNTIFS($I$56:$AR$56,$A$67,$I$62:$AR$62,$L$67))</f>
        <v>0</v>
      </c>
      <c r="M73" s="158"/>
      <c r="N73" s="159"/>
      <c r="O73" s="159"/>
      <c r="P73" s="160"/>
      <c r="Z73" s="145" t="s">
        <v>139</v>
      </c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49">
        <f>(COUNTIFS($I$49:$AR$49,Z67,$I$55:$AR$55,$I$67)+COUNTIFS($I$56:$AR$56,Z67,$I$62:$AR$62,$I$67))</f>
        <v>0</v>
      </c>
      <c r="AQ73" s="49">
        <f>(COUNTIFS($I$49:$AR$49,$Z$67,$I$55:$AR$55,$J$67)+COUNTIFS($I$56:$AR$56,$Z$67,$I$62:$AR$62,$J$67))</f>
        <v>0</v>
      </c>
      <c r="AR73" s="49">
        <f>(COUNTIFS($I$49:$AR$49,$Z$67,$I$55:$AR$55,$K$67)+COUNTIFS($I$56:$AR$56,$Z$67,$I$62:$AR$62,$K$67))</f>
        <v>0</v>
      </c>
      <c r="AS73" s="49">
        <f>(COUNTIFS($I$49:$AR$49,$Z$67,$I$55:$AR$55,$L$67)+COUNTIFS($I$56:$AR$56,$Z$67,$I$62:$AR$62,$L$67))</f>
        <v>0</v>
      </c>
      <c r="AT73" s="150"/>
      <c r="AU73" s="150"/>
      <c r="AV73" s="150"/>
      <c r="AW73" s="151"/>
    </row>
    <row r="74" spans="1:50" ht="20.100000000000001" customHeight="1" thickBot="1">
      <c r="A74" s="147"/>
      <c r="B74" s="147"/>
      <c r="C74" s="147"/>
      <c r="D74" s="147"/>
      <c r="E74" s="147"/>
      <c r="F74" s="147"/>
      <c r="G74" s="147"/>
      <c r="H74" s="147"/>
    </row>
    <row r="75" spans="1:50" ht="20.100000000000001" customHeight="1">
      <c r="A75" s="142" t="s">
        <v>140</v>
      </c>
      <c r="B75" s="137"/>
      <c r="C75" s="137"/>
      <c r="D75" s="137"/>
      <c r="E75" s="137"/>
      <c r="F75" s="137"/>
      <c r="G75" s="137"/>
      <c r="H75" s="137"/>
      <c r="I75" s="51" t="s">
        <v>0</v>
      </c>
      <c r="J75" s="51" t="s">
        <v>2</v>
      </c>
      <c r="K75" s="51" t="s">
        <v>3</v>
      </c>
      <c r="L75" s="51" t="s">
        <v>5</v>
      </c>
      <c r="M75" s="137" t="s">
        <v>113</v>
      </c>
      <c r="N75" s="137"/>
      <c r="O75" s="137"/>
      <c r="P75" s="138"/>
      <c r="Z75" s="139" t="s">
        <v>7</v>
      </c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1"/>
      <c r="AP75" s="51" t="s">
        <v>0</v>
      </c>
      <c r="AQ75" s="51" t="s">
        <v>2</v>
      </c>
      <c r="AR75" s="51" t="s">
        <v>3</v>
      </c>
      <c r="AS75" s="51" t="s">
        <v>5</v>
      </c>
      <c r="AT75" s="137" t="s">
        <v>113</v>
      </c>
      <c r="AU75" s="137"/>
      <c r="AV75" s="137"/>
      <c r="AW75" s="138"/>
    </row>
    <row r="76" spans="1:50" ht="20.100000000000001" customHeight="1">
      <c r="A76" s="143" t="s">
        <v>134</v>
      </c>
      <c r="B76" s="144"/>
      <c r="C76" s="144"/>
      <c r="D76" s="144"/>
      <c r="E76" s="144"/>
      <c r="F76" s="144"/>
      <c r="G76" s="144"/>
      <c r="H76" s="144"/>
      <c r="I76" s="48">
        <f>(COUNTIFS($I$49:$AR$49,A75,$I$50:$AR$50,$I$67)+COUNTIFS($I$56:$AR$56,A75,$I$57:$AR$57,$I$67))</f>
        <v>0</v>
      </c>
      <c r="J76" s="48">
        <f>(COUNTIFS($I$49:$AR$49,A75,$I$50:$AR$50,$J$67)+COUNTIFS($I$56:$AR$56,A75,$I$57:$AR$57,$J$67))</f>
        <v>0</v>
      </c>
      <c r="K76" s="48">
        <f>(COUNTIFS($I$49:$AR$49,A75,$I$50:$AR$50,$K$67)+COUNTIFS($I$56:$AR$56,A75,$I$57:$AR$57,$K$67))</f>
        <v>0</v>
      </c>
      <c r="L76" s="48">
        <f>(COUNTIFS($I$49:$AR$49,A75,$I$50:$AR$50,$L$67)+COUNTIFS($I$56:$AR$56,A75,$I$57:$AR$57,$L$67))</f>
        <v>0</v>
      </c>
      <c r="M76" s="152" t="e">
        <f>(I76+I77+I78+I79+I80+I81)/(SUM(I76:K81))</f>
        <v>#DIV/0!</v>
      </c>
      <c r="N76" s="153"/>
      <c r="O76" s="153"/>
      <c r="P76" s="154"/>
      <c r="Q76" s="47"/>
      <c r="R76" s="47"/>
      <c r="S76" s="47"/>
      <c r="T76" s="47"/>
      <c r="U76" s="47"/>
      <c r="V76" s="47"/>
      <c r="W76" s="47"/>
      <c r="X76" s="47"/>
      <c r="Z76" s="143" t="s">
        <v>134</v>
      </c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48">
        <f>(COUNTIFS($I$49:$AR$49,Z75,$I$50:$AR$50,$I$67)+COUNTIFS($I$56:$AR$56,Z75,$I$57:$AR$57,$I$67))</f>
        <v>0</v>
      </c>
      <c r="AQ76" s="48">
        <f>(COUNTIFS($I$49:$AR$49,Z75,$I$50:$AR$50,$J$67)+COUNTIFS($I$56:$AR$56,Z75,$I$57:$AR$57,$J$67))</f>
        <v>0</v>
      </c>
      <c r="AR76" s="48">
        <f>(COUNTIFS($I$49:$AR$49,Z75,$I$50:$AR$50,$K$67)+COUNTIFS($I$56:$AR$56,Z75,$I$57:$AR$57,$K$67))</f>
        <v>0</v>
      </c>
      <c r="AS76" s="48">
        <f>(COUNTIFS($I$49:$AR$49,Z75,$I$50:$AR$50,$L$67)+COUNTIFS($I$56:$AR$56,Z75,$I$57:$AR$57,$L$67))</f>
        <v>0</v>
      </c>
      <c r="AT76" s="148" t="e">
        <f>(AP76+AP77+AP78+AP79+AP80+AP81)/(SUM(AP76:AR81))</f>
        <v>#DIV/0!</v>
      </c>
      <c r="AU76" s="148"/>
      <c r="AV76" s="148"/>
      <c r="AW76" s="149"/>
    </row>
    <row r="77" spans="1:50" ht="20.100000000000001" customHeight="1">
      <c r="A77" s="143" t="s">
        <v>135</v>
      </c>
      <c r="B77" s="144"/>
      <c r="C77" s="144"/>
      <c r="D77" s="144"/>
      <c r="E77" s="144"/>
      <c r="F77" s="144"/>
      <c r="G77" s="144"/>
      <c r="H77" s="144"/>
      <c r="I77" s="48">
        <f>(COUNTIFS($I$49:$AR$49,A75,$I$51:$AR$51,$I$67)+COUNTIFS($I$56:$AR$56,A75,$I$58:$AR$58,$I$67))</f>
        <v>0</v>
      </c>
      <c r="J77" s="48">
        <f>(COUNTIFS($I$49:$AR$49,A75,$I$51:$AR$51,$J$67)+COUNTIFS($I$56:$AR$56,A75,$I$58:$AR$58,$J$67))</f>
        <v>0</v>
      </c>
      <c r="K77" s="48">
        <f>(COUNTIFS($I$49:$AR$49,A75,$I$51:$AR$51,$K$67)+COUNTIFS($I$56:$AR$56,A75,$I$58:$AR$58,$K$67))</f>
        <v>0</v>
      </c>
      <c r="L77" s="48">
        <f>(COUNTIFS($I$49:$AR$49,A75,$I$51:$AR$51,$L$67)+COUNTIFS($I$56:$AR$56,A75,$I$58:$AR$58,$L$67))</f>
        <v>0</v>
      </c>
      <c r="M77" s="155"/>
      <c r="N77" s="156"/>
      <c r="O77" s="156"/>
      <c r="P77" s="157"/>
      <c r="Z77" s="143" t="s">
        <v>135</v>
      </c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48">
        <f>(COUNTIFS($I$49:$AR$49,Z75,$I$51:$AR$51,$I$67)+COUNTIFS($I$56:$AR$56,Z75,$I$58:$AR$58,$I$67))</f>
        <v>0</v>
      </c>
      <c r="AQ77" s="48">
        <f>(COUNTIFS($I$49:$AR$49,Z75,$I$51:$AR$51,$J$67)+COUNTIFS($I$56:$AR$56,Z75,$I$58:$AR$58,$J$67))</f>
        <v>0</v>
      </c>
      <c r="AR77" s="48">
        <f>(COUNTIFS($I$49:$AR$49,Z75,$I$51:$AR$51,$K$67)+COUNTIFS($I$56:$AR$56,Z75,$I$58:$AR$58,$K$67))</f>
        <v>0</v>
      </c>
      <c r="AS77" s="48">
        <f>(COUNTIFS($I$49:$AR$49,Z75,$I$51:$AR$51,$L$67)+COUNTIFS($I$56:$AR$56,Z75,$I$58:$AR$58,$L$67))</f>
        <v>0</v>
      </c>
      <c r="AT77" s="148"/>
      <c r="AU77" s="148"/>
      <c r="AV77" s="148"/>
      <c r="AW77" s="149"/>
    </row>
    <row r="78" spans="1:50" ht="20.100000000000001" customHeight="1">
      <c r="A78" s="143" t="s">
        <v>136</v>
      </c>
      <c r="B78" s="144"/>
      <c r="C78" s="144"/>
      <c r="D78" s="144"/>
      <c r="E78" s="144"/>
      <c r="F78" s="144"/>
      <c r="G78" s="144"/>
      <c r="H78" s="144"/>
      <c r="I78" s="48">
        <f>(COUNTIFS($I$49:$AR$49,A75,$I$52:$AR$52,$I$67)+COUNTIFS($I$56:$AR$56,A75,$I$59:$AR$59,$I$67))</f>
        <v>0</v>
      </c>
      <c r="J78" s="48">
        <f>(COUNTIFS($I$49:$AR$49,A75,$I$52:$AR$52,$J$67)+COUNTIFS($I$56:$AR$56,A75,$I$59:$AR$59,$J$67))</f>
        <v>0</v>
      </c>
      <c r="K78" s="48">
        <f>(COUNTIFS($I$49:$AR$49,A75,$I$52:$AR$52,$K$67)+COUNTIFS($I$56:$AR$56,A75,$I$59:$AR$59,$K$67))</f>
        <v>0</v>
      </c>
      <c r="L78" s="48">
        <f>(COUNTIFS($I$49:$AR$49,A75,$I$52:$AR$52,$L$67)+COUNTIFS($I$56:$AR$56,A75,$I$59:$AR$59,$L$67))</f>
        <v>0</v>
      </c>
      <c r="M78" s="155"/>
      <c r="N78" s="156"/>
      <c r="O78" s="156"/>
      <c r="P78" s="157"/>
      <c r="Z78" s="143" t="s">
        <v>136</v>
      </c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48">
        <f>(COUNTIFS($I$49:$AR$49,Z75,$I$52:$AR$52,$I$67)+COUNTIFS($I$56:$AR$56,Z75,$I$59:$AR$59,$I$67))</f>
        <v>0</v>
      </c>
      <c r="AQ78" s="48">
        <f>(COUNTIFS($I$49:$AR$49,Z75,$I$52:$AR$52,$J$67)+COUNTIFS($I$56:$AR$56,Z75,$I$59:$AR$59,$J$67))</f>
        <v>0</v>
      </c>
      <c r="AR78" s="48">
        <f>(COUNTIFS($I$49:$AR$49,Z75,$I$52:$AR$52,$K$67)+COUNTIFS($I$56:$AR$56,Z75,$I$59:$AR$59,$K$67))</f>
        <v>0</v>
      </c>
      <c r="AS78" s="48">
        <f>(COUNTIFS($I$49:$AR$49,Z75,$I$52:$AR$52,$L$67)+COUNTIFS($I$56:$AR$56,Z75,$I$59:$AR$59,$L$67))</f>
        <v>0</v>
      </c>
      <c r="AT78" s="148"/>
      <c r="AU78" s="148"/>
      <c r="AV78" s="148"/>
      <c r="AW78" s="149"/>
    </row>
    <row r="79" spans="1:50" ht="20.100000000000001" customHeight="1">
      <c r="A79" s="143" t="s">
        <v>137</v>
      </c>
      <c r="B79" s="144"/>
      <c r="C79" s="144"/>
      <c r="D79" s="144"/>
      <c r="E79" s="144"/>
      <c r="F79" s="144"/>
      <c r="G79" s="144"/>
      <c r="H79" s="144"/>
      <c r="I79" s="48">
        <f>(COUNTIFS($I$49:$AR$49,A75,$I$53:$AR$53,$I$67)+COUNTIFS($I$56:$AR$56,A75,$I$60:$AR$60,$I$67))</f>
        <v>0</v>
      </c>
      <c r="J79" s="48">
        <f>(COUNTIFS($I$49:$AR$49,A75,$I$53:$AR$53,$J$67)+COUNTIFS($I$56:$AR$56,A75,$I$60:$AR$60,$J$67))</f>
        <v>0</v>
      </c>
      <c r="K79" s="48">
        <f>(COUNTIFS($I$49:$AR$49,A75,$I$53:$AR$53,$K$67)+COUNTIFS($I$56:$AR$56,A75,$I$60:$AR$60,$K$67))</f>
        <v>0</v>
      </c>
      <c r="L79" s="48">
        <f>(COUNTIFS($I$49:$AR$49,A75,$I$53:$AR$53,$L$67)+COUNTIFS($I$56:$AR$56,A75,$I$60:$AR$60,$L$67))</f>
        <v>0</v>
      </c>
      <c r="M79" s="155"/>
      <c r="N79" s="156"/>
      <c r="O79" s="156"/>
      <c r="P79" s="157"/>
      <c r="Z79" s="143" t="s">
        <v>137</v>
      </c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48">
        <f>(COUNTIFS($I$49:$AR$49,Z75,$I$53:$AR$53,$I$67)+COUNTIFS($I$56:$AR$56,Z75,$I$60:$AR$60,$I$67))</f>
        <v>0</v>
      </c>
      <c r="AQ79" s="48">
        <f>(COUNTIFS($I$49:$AR$49,Z75,$I$53:$AR$53,$J$67)+COUNTIFS($I$56:$AR$56,Z75,$I$60:$AR$60,$J$67))</f>
        <v>0</v>
      </c>
      <c r="AR79" s="48">
        <f>(COUNTIFS($I$49:$AR$49,Z75,$I$53:$AR$53,$K$67)+COUNTIFS($I$56:$AR$56,Z75,$I$60:$AR$60,$K$67))</f>
        <v>0</v>
      </c>
      <c r="AS79" s="48">
        <f>(COUNTIFS($I$49:$AR$49,Z75,$I$53:$AR$53,$L$67)+COUNTIFS($I$56:$AR$56,Z75,$I$60:$AR$60,$L$67))</f>
        <v>0</v>
      </c>
      <c r="AT79" s="148"/>
      <c r="AU79" s="148"/>
      <c r="AV79" s="148"/>
      <c r="AW79" s="149"/>
    </row>
    <row r="80" spans="1:50" ht="20.100000000000001" customHeight="1">
      <c r="A80" s="143" t="s">
        <v>138</v>
      </c>
      <c r="B80" s="144"/>
      <c r="C80" s="144"/>
      <c r="D80" s="144"/>
      <c r="E80" s="144"/>
      <c r="F80" s="144"/>
      <c r="G80" s="144"/>
      <c r="H80" s="144"/>
      <c r="I80" s="48">
        <f>(COUNTIFS($I$49:$AR$49,A75,$I$54:$AR$54,$I$67)+COUNTIFS($I$56:$AR$56,A75,$I$61:$AR$61,$I$67))</f>
        <v>0</v>
      </c>
      <c r="J80" s="48">
        <f>(COUNTIFS($I$49:$AR$49,A75,$I$54:$AR$54,$J$67)+COUNTIFS($I$56:$AR$56,A75,$I$61:$AR$61,$J$67))</f>
        <v>0</v>
      </c>
      <c r="K80" s="48">
        <f>(COUNTIFS($I$49:$AR$49,A75,$I$54:$AR$54,$K$67)+COUNTIFS($I$56:$AR$56,A75,$I$61:$AR$61,$K$67))</f>
        <v>0</v>
      </c>
      <c r="L80" s="48">
        <f>(COUNTIFS($I$49:$AR$49,A75,$I$54:$AR$54,$L$67)+COUNTIFS($I$56:$AR$56,A75,$I$61:$AR$61,$L$67))</f>
        <v>0</v>
      </c>
      <c r="M80" s="155"/>
      <c r="N80" s="156"/>
      <c r="O80" s="156"/>
      <c r="P80" s="157"/>
      <c r="Z80" s="143" t="s">
        <v>138</v>
      </c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48">
        <f>(COUNTIFS($I$49:$AR$49,Z75,$I$54:$AR$54,$I$67)+COUNTIFS($I$56:$AR$56,Z75,$I$61:$AR$61,$I$67))</f>
        <v>0</v>
      </c>
      <c r="AQ80" s="48">
        <f>(COUNTIFS($I$49:$AR$49,Z75,$I$54:$AR$54,$J$67)+COUNTIFS($I$56:$AR$56,Z75,$I$61:$AR$61,$J$67))</f>
        <v>0</v>
      </c>
      <c r="AR80" s="48">
        <f>(COUNTIFS($I$49:$AR$49,Z75,$I$54:$AR$54,$K$67)+COUNTIFS($I$56:$AR$56,Z75,$I$61:$AR$61,$K$67))</f>
        <v>0</v>
      </c>
      <c r="AS80" s="48">
        <f>(COUNTIFS($I$49:$AR$49,Z75,$I$54:$AR$54,$L$67)+COUNTIFS($I$56:$AR$56,Z75,$I$61:$AR$61,$L$67))</f>
        <v>0</v>
      </c>
      <c r="AT80" s="148"/>
      <c r="AU80" s="148"/>
      <c r="AV80" s="148"/>
      <c r="AW80" s="149"/>
    </row>
    <row r="81" spans="1:49" ht="20.100000000000001" customHeight="1" thickBot="1">
      <c r="A81" s="145" t="s">
        <v>139</v>
      </c>
      <c r="B81" s="146"/>
      <c r="C81" s="146"/>
      <c r="D81" s="146"/>
      <c r="E81" s="146"/>
      <c r="F81" s="146"/>
      <c r="G81" s="146"/>
      <c r="H81" s="146"/>
      <c r="I81" s="49">
        <f>(COUNTIFS($I$49:$AR$49,A75,$I$55:$AR$55,$I$67)+COUNTIFS($I$56:$AR$56,A75,$I$62:$AR$62,$I$67))</f>
        <v>0</v>
      </c>
      <c r="J81" s="49">
        <f>(COUNTIFS($I$49:$AR$49,A75,$I$55:$AR$55,$J$67)+COUNTIFS($I$56:$AR$56,A75,$I$62:$AR$62,$J$67))</f>
        <v>0</v>
      </c>
      <c r="K81" s="49">
        <f>(COUNTIFS($I$49:$AR$49,A75,$I$55:$AR$55,$K$67)+COUNTIFS($I$56:$AR$56,A75,$I$62:$AR$62,$K$67))</f>
        <v>0</v>
      </c>
      <c r="L81" s="49">
        <f>(COUNTIFS($I$49:$AR$49,A75,$I$55:$AR$55,$L$67)+COUNTIFS($I$56:$AR$56,A75,$I$62:$AR$62,$L$67))</f>
        <v>0</v>
      </c>
      <c r="M81" s="158"/>
      <c r="N81" s="159"/>
      <c r="O81" s="159"/>
      <c r="P81" s="160"/>
      <c r="Z81" s="145" t="s">
        <v>139</v>
      </c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49">
        <f>(COUNTIFS($I$49:$AR$49,Z75,$I$55:$AR$55,$I$67)+COUNTIFS($I$56:$AR$56,Z75,$I$62:$AR$62,$I$67))</f>
        <v>0</v>
      </c>
      <c r="AQ81" s="49">
        <f>(COUNTIFS($I$49:$AR$49,Z75,$I$55:$AR$55,$J$67)+COUNTIFS($I$56:$AR$56,Z75,$I$62:$AR$62,$J$67))</f>
        <v>0</v>
      </c>
      <c r="AR81" s="49">
        <f>(COUNTIFS($I$49:$AR$49,Z75,$I$55:$AR$55,$K$67)+COUNTIFS($I$56:$AR$56,Z75,$I$62:$AR$62,$K$67))</f>
        <v>0</v>
      </c>
      <c r="AS81" s="49">
        <f>(COUNTIFS($I$49:$AR$49,Z75,$I$55:$AR$55,$L$67)+COUNTIFS($I$56:$AR$56,Z75,$I$62:$AR$62,$L$67))</f>
        <v>0</v>
      </c>
      <c r="AT81" s="150"/>
      <c r="AU81" s="150"/>
      <c r="AV81" s="150"/>
      <c r="AW81" s="151"/>
    </row>
    <row r="82" spans="1:49" ht="20.100000000000001" customHeight="1" thickBot="1">
      <c r="A82" s="147"/>
      <c r="B82" s="147"/>
      <c r="C82" s="147"/>
      <c r="D82" s="147"/>
      <c r="E82" s="147"/>
      <c r="F82" s="147"/>
      <c r="G82" s="147"/>
      <c r="H82" s="147"/>
    </row>
    <row r="83" spans="1:49" ht="20.100000000000001" customHeight="1">
      <c r="A83" s="142" t="s">
        <v>8</v>
      </c>
      <c r="B83" s="137"/>
      <c r="C83" s="137"/>
      <c r="D83" s="137"/>
      <c r="E83" s="137"/>
      <c r="F83" s="137"/>
      <c r="G83" s="137"/>
      <c r="H83" s="137"/>
      <c r="I83" s="51" t="s">
        <v>0</v>
      </c>
      <c r="J83" s="51" t="s">
        <v>2</v>
      </c>
      <c r="K83" s="51" t="s">
        <v>3</v>
      </c>
      <c r="L83" s="51" t="s">
        <v>5</v>
      </c>
      <c r="M83" s="137" t="s">
        <v>113</v>
      </c>
      <c r="N83" s="137"/>
      <c r="O83" s="137"/>
      <c r="P83" s="138"/>
      <c r="Z83" s="139" t="s">
        <v>9</v>
      </c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1"/>
      <c r="AP83" s="51" t="s">
        <v>0</v>
      </c>
      <c r="AQ83" s="51" t="s">
        <v>2</v>
      </c>
      <c r="AR83" s="51" t="s">
        <v>3</v>
      </c>
      <c r="AS83" s="51" t="s">
        <v>5</v>
      </c>
      <c r="AT83" s="137" t="s">
        <v>113</v>
      </c>
      <c r="AU83" s="137"/>
      <c r="AV83" s="137"/>
      <c r="AW83" s="138"/>
    </row>
    <row r="84" spans="1:49" ht="20.100000000000001" customHeight="1">
      <c r="A84" s="143" t="s">
        <v>134</v>
      </c>
      <c r="B84" s="144"/>
      <c r="C84" s="144"/>
      <c r="D84" s="144"/>
      <c r="E84" s="144"/>
      <c r="F84" s="144"/>
      <c r="G84" s="144"/>
      <c r="H84" s="144"/>
      <c r="I84" s="48">
        <f>(COUNTIFS($I$49:$AR$49,A83,$I$50:$AR$50,$I$67)+COUNTIFS($I$56:$AR$56,A83,$I$57:$AR$57,$I$67))</f>
        <v>0</v>
      </c>
      <c r="J84" s="48">
        <f>(COUNTIFS($I$49:$AR$49,A83,$I$50:$AR$50,$J$67)+COUNTIFS($I$56:$AR$56,A83,$I$57:$AR$57,$J$67))</f>
        <v>0</v>
      </c>
      <c r="K84" s="48">
        <f>(COUNTIFS($I$49:$AR$49,A83,$I$50:$AR$50,$K$67)+COUNTIFS($I$56:$AR$56,A83,$I$57:$AR$57,$K$67))</f>
        <v>0</v>
      </c>
      <c r="L84" s="48">
        <f>(COUNTIFS($I$49:$AR$49,A83,$I$50:$AR$50,$L$67)+COUNTIFS($I$56:$AR$56,A83,$I$57:$AR$57,$L$67))</f>
        <v>0</v>
      </c>
      <c r="M84" s="152" t="e">
        <f>(I84+I85+I86+I87+I88+I89)/(SUM(I84:K89))</f>
        <v>#DIV/0!</v>
      </c>
      <c r="N84" s="153"/>
      <c r="O84" s="153"/>
      <c r="P84" s="154"/>
      <c r="Q84" s="47"/>
      <c r="R84" s="47"/>
      <c r="S84" s="47"/>
      <c r="T84" s="47"/>
      <c r="U84" s="47"/>
      <c r="V84" s="47"/>
      <c r="W84" s="47"/>
      <c r="X84" s="47"/>
      <c r="Z84" s="143" t="s">
        <v>134</v>
      </c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48">
        <f>(COUNTIFS($I$49:$AR$49,Z83,$I$50:$AR$50,$I$67)+COUNTIFS($I$56:$AR$56,Z83,$I$57:$AR$57,$I$67))</f>
        <v>0</v>
      </c>
      <c r="AQ84" s="48">
        <f>(COUNTIFS($I$49:$AR$49,Z83,$I$50:$AR$50,$J$67)+COUNTIFS($I$56:$AR$56,Z83,$I$57:$AR$57,$J$67))</f>
        <v>0</v>
      </c>
      <c r="AR84" s="48">
        <f>(COUNTIFS($I$49:$AR$49,Z83,$I$50:$AR$50,$K$67)+COUNTIFS($I$56:$AR$56,Z83,$I$57:$AR$57,$K$67))</f>
        <v>0</v>
      </c>
      <c r="AS84" s="48">
        <f>(COUNTIFS($I$49:$AR$49,Z83,$I$50:$AR$50,$L$67)+COUNTIFS($I$56:$AR$56,Z83,$I$57:$AR$57,$L$67))</f>
        <v>0</v>
      </c>
      <c r="AT84" s="148" t="e">
        <f>(AP84+AP85+AP86+AP87+AP88+AP89)/(SUM(AP84:AR89))</f>
        <v>#DIV/0!</v>
      </c>
      <c r="AU84" s="148"/>
      <c r="AV84" s="148"/>
      <c r="AW84" s="149"/>
    </row>
    <row r="85" spans="1:49" ht="20.100000000000001" customHeight="1">
      <c r="A85" s="143" t="s">
        <v>135</v>
      </c>
      <c r="B85" s="144"/>
      <c r="C85" s="144"/>
      <c r="D85" s="144"/>
      <c r="E85" s="144"/>
      <c r="F85" s="144"/>
      <c r="G85" s="144"/>
      <c r="H85" s="144"/>
      <c r="I85" s="48">
        <f>(COUNTIFS($I$49:$AR$49,A83,$I$51:$AR$51,$I$67)+COUNTIFS($I$56:$AR$56,A83,$I$58:$AR$58,$I$67))</f>
        <v>0</v>
      </c>
      <c r="J85" s="48">
        <f>(COUNTIFS($I$49:$AR$49,A83,$I$51:$AR$51,$J$67)+COUNTIFS($I$56:$AR$56,A83,$I$58:$AR$58,$J$67))</f>
        <v>0</v>
      </c>
      <c r="K85" s="48">
        <f>(COUNTIFS($I$49:$AR$49,A83,$I$51:$AR$51,$K$67)+COUNTIFS($I$56:$AR$56,A83,$I$58:$AR$58,$K$67))</f>
        <v>0</v>
      </c>
      <c r="L85" s="48">
        <f>(COUNTIFS($I$49:$AR$49,A83,$I$51:$AR$51,$L$67)+COUNTIFS($I$56:$AR$56,A83,$I$58:$AR$58,$L$67))</f>
        <v>0</v>
      </c>
      <c r="M85" s="155"/>
      <c r="N85" s="156"/>
      <c r="O85" s="156"/>
      <c r="P85" s="157"/>
      <c r="Z85" s="143" t="s">
        <v>135</v>
      </c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48">
        <f>(COUNTIFS($I$49:$AR$49,Z83,$I$51:$AR$51,$I$67)+COUNTIFS($I$56:$AR$56,Z83,$I$58:$AR$58,$I$67))</f>
        <v>0</v>
      </c>
      <c r="AQ85" s="48">
        <f>(COUNTIFS($I$49:$AR$49,Z83,$I$51:$AR$51,$J$67)+COUNTIFS($I$56:$AR$56,Z83,$I$58:$AR$58,$J$67))</f>
        <v>0</v>
      </c>
      <c r="AR85" s="48">
        <f>(COUNTIFS($I$49:$AR$49,Z83,$I$51:$AR$51,$K$67)+COUNTIFS($I$56:$AR$56,Z83,$I$58:$AR$58,$K$67))</f>
        <v>0</v>
      </c>
      <c r="AS85" s="48">
        <f>(COUNTIFS($I$49:$AR$49,Z83,$I$51:$AR$51,$L$67)+COUNTIFS($I$56:$AR$56,Z83,$I$58:$AR$58,$L$67))</f>
        <v>0</v>
      </c>
      <c r="AT85" s="148"/>
      <c r="AU85" s="148"/>
      <c r="AV85" s="148"/>
      <c r="AW85" s="149"/>
    </row>
    <row r="86" spans="1:49" ht="20.100000000000001" customHeight="1">
      <c r="A86" s="143" t="s">
        <v>136</v>
      </c>
      <c r="B86" s="144"/>
      <c r="C86" s="144"/>
      <c r="D86" s="144"/>
      <c r="E86" s="144"/>
      <c r="F86" s="144"/>
      <c r="G86" s="144"/>
      <c r="H86" s="144"/>
      <c r="I86" s="48">
        <f>(COUNTIFS($I$49:$AR$49,A83,$I$52:$AR$52,$I$67)+COUNTIFS($I$56:$AR$56,A83,$I$59:$AR$59,$I$67))</f>
        <v>0</v>
      </c>
      <c r="J86" s="48">
        <f>(COUNTIFS($I$49:$AR$49,A83,$I$52:$AR$52,$J$67)+COUNTIFS($I$56:$AR$56,A83,$I$59:$AR$59,$J$67))</f>
        <v>0</v>
      </c>
      <c r="K86" s="48">
        <f>(COUNTIFS($I$49:$AR$49,A83,$I$52:$AR$52,$K$67)+COUNTIFS($I$56:$AR$56,A83,$I$59:$AR$59,$K$67))</f>
        <v>0</v>
      </c>
      <c r="L86" s="48">
        <f>(COUNTIFS($I$49:$AR$49,A83,$I$52:$AR$52,$L$67)+COUNTIFS($I$56:$AR$56,A83,$I$59:$AR$59,$L$67))</f>
        <v>0</v>
      </c>
      <c r="M86" s="155"/>
      <c r="N86" s="156"/>
      <c r="O86" s="156"/>
      <c r="P86" s="157"/>
      <c r="Z86" s="143" t="s">
        <v>136</v>
      </c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48">
        <f>(COUNTIFS($I$49:$AR$49,Z83,$I$52:$AR$52,$I$67)+COUNTIFS($I$56:$AR$56,Z83,$I$59:$AR$59,$I$67))</f>
        <v>0</v>
      </c>
      <c r="AQ86" s="48">
        <f>(COUNTIFS($I$49:$AR$49,Z83,$I$52:$AR$52,$J$67)+COUNTIFS($I$56:$AR$56,Z83,$I$59:$AR$59,$J$67))</f>
        <v>0</v>
      </c>
      <c r="AR86" s="48">
        <f>(COUNTIFS($I$49:$AR$49,Z83,$I$52:$AR$52,$K$67)+COUNTIFS($I$56:$AR$56,Z83,$I$59:$AR$59,$K$67))</f>
        <v>0</v>
      </c>
      <c r="AS86" s="48">
        <f>(COUNTIFS($I$49:$AR$49,Z83,$I$52:$AR$52,$L$67)+COUNTIFS($I$56:$AR$56,Z83,$I$59:$AR$59,$L$67))</f>
        <v>0</v>
      </c>
      <c r="AT86" s="148"/>
      <c r="AU86" s="148"/>
      <c r="AV86" s="148"/>
      <c r="AW86" s="149"/>
    </row>
    <row r="87" spans="1:49" ht="20.100000000000001" customHeight="1">
      <c r="A87" s="143" t="s">
        <v>137</v>
      </c>
      <c r="B87" s="144"/>
      <c r="C87" s="144"/>
      <c r="D87" s="144"/>
      <c r="E87" s="144"/>
      <c r="F87" s="144"/>
      <c r="G87" s="144"/>
      <c r="H87" s="144"/>
      <c r="I87" s="48">
        <f>(COUNTIFS($I$49:$AR$49,A83,$I$53:$AR$53,$I$67)+COUNTIFS($I$56:$AR$56,A83,$I$60:$AR$60,$I$67))</f>
        <v>0</v>
      </c>
      <c r="J87" s="48">
        <f>(COUNTIFS($I$49:$AR$49,A83,$I$53:$AR$53,$J$67)+COUNTIFS($I$56:$AR$56,A83,$I$60:$AR$60,$J$67))</f>
        <v>0</v>
      </c>
      <c r="K87" s="48">
        <f>(COUNTIFS($I$49:$AR$49,A83,$I$53:$AR$53,$K$67)+COUNTIFS($I$56:$AR$56,A83,$I$60:$AR$60,$K$67))</f>
        <v>0</v>
      </c>
      <c r="L87" s="48">
        <f>(COUNTIFS($I$49:$AR$49,A83,$I$53:$AR$53,$L$67)+COUNTIFS($I$56:$AR$56,A83,$I$60:$AR$60,$L$67))</f>
        <v>0</v>
      </c>
      <c r="M87" s="155"/>
      <c r="N87" s="156"/>
      <c r="O87" s="156"/>
      <c r="P87" s="157"/>
      <c r="Z87" s="143" t="s">
        <v>137</v>
      </c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48">
        <f>(COUNTIFS($I$49:$AR$49,Z83,$I$53:$AR$53,$I$67)+COUNTIFS($I$56:$AR$56,Z83,$I$60:$AR$60,$I$67))</f>
        <v>0</v>
      </c>
      <c r="AQ87" s="48">
        <f>(COUNTIFS($I$49:$AR$49,Z83,$I$53:$AR$53,$J$67)+COUNTIFS($I$56:$AR$56,Z83,$I$60:$AR$60,$J$67))</f>
        <v>0</v>
      </c>
      <c r="AR87" s="48">
        <f>(COUNTIFS($I$49:$AR$49,Z83,$I$53:$AR$53,$K$67)+COUNTIFS($I$56:$AR$56,Z83,$I$60:$AR$60,$K$67))</f>
        <v>0</v>
      </c>
      <c r="AS87" s="48">
        <f>(COUNTIFS($I$49:$AR$49,Z83,$I$53:$AR$53,$L$67)+COUNTIFS($I$56:$AR$56,Z83,$I$60:$AR$60,$L$67))</f>
        <v>0</v>
      </c>
      <c r="AT87" s="148"/>
      <c r="AU87" s="148"/>
      <c r="AV87" s="148"/>
      <c r="AW87" s="149"/>
    </row>
    <row r="88" spans="1:49" ht="20.100000000000001" customHeight="1">
      <c r="A88" s="143" t="s">
        <v>138</v>
      </c>
      <c r="B88" s="144"/>
      <c r="C88" s="144"/>
      <c r="D88" s="144"/>
      <c r="E88" s="144"/>
      <c r="F88" s="144"/>
      <c r="G88" s="144"/>
      <c r="H88" s="144"/>
      <c r="I88" s="48">
        <f>(COUNTIFS($I$49:$AR$49,A83,$I$54:$AR$54,$I$67)+COUNTIFS($I$56:$AR$56,A83,$I$61:$AR$61,$I$67))</f>
        <v>0</v>
      </c>
      <c r="J88" s="48">
        <f>(COUNTIFS($I$49:$AR$49,A83,$I$54:$AR$54,$J$67)+COUNTIFS($I$56:$AR$56,A83,$I$61:$AR$61,$J$67))</f>
        <v>0</v>
      </c>
      <c r="K88" s="48">
        <f>(COUNTIFS($I$49:$AR$49,A83,$I$54:$AR$54,$K$67)+COUNTIFS($I$56:$AR$56,A83,$I$61:$AR$61,$K$67))</f>
        <v>0</v>
      </c>
      <c r="L88" s="48">
        <f>(COUNTIFS($I$49:$AR$49,A83,$I$54:$AR$54,$L$67)+COUNTIFS($I$56:$AR$56,A83,$I$61:$AR$61,$L$67))</f>
        <v>0</v>
      </c>
      <c r="M88" s="155"/>
      <c r="N88" s="156"/>
      <c r="O88" s="156"/>
      <c r="P88" s="157"/>
      <c r="Z88" s="143" t="s">
        <v>138</v>
      </c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48">
        <f>(COUNTIFS($I$49:$AR$49,Z83,$I$54:$AR$54,$I$67)+COUNTIFS($I$56:$AR$56,Z83,$I$61:$AR$61,$I$67))</f>
        <v>0</v>
      </c>
      <c r="AQ88" s="48">
        <f>(COUNTIFS($I$49:$AR$49,Z83,$I$54:$AR$54,$J$67)+COUNTIFS($I$56:$AR$56,Z83,$I$61:$AR$61,$J$67))</f>
        <v>0</v>
      </c>
      <c r="AR88" s="48">
        <f>(COUNTIFS($I$49:$AR$49,Z83,$I$54:$AR$54,$K$67)+COUNTIFS($I$56:$AR$56,Z83,$I$61:$AR$61,$K$67))</f>
        <v>0</v>
      </c>
      <c r="AS88" s="48">
        <f>(COUNTIFS($I$49:$AR$49,Z83,$I$54:$AR$54,$L$67)+COUNTIFS($I$56:$AR$56,Z83,$I$61:$AR$61,$L$67))</f>
        <v>0</v>
      </c>
      <c r="AT88" s="148"/>
      <c r="AU88" s="148"/>
      <c r="AV88" s="148"/>
      <c r="AW88" s="149"/>
    </row>
    <row r="89" spans="1:49" ht="20.100000000000001" customHeight="1" thickBot="1">
      <c r="A89" s="145" t="s">
        <v>139</v>
      </c>
      <c r="B89" s="146"/>
      <c r="C89" s="146"/>
      <c r="D89" s="146"/>
      <c r="E89" s="146"/>
      <c r="F89" s="146"/>
      <c r="G89" s="146"/>
      <c r="H89" s="146"/>
      <c r="I89" s="49">
        <f>(COUNTIFS($I$49:$AR$49,A83,$I$55:$AR$55,$I$67)+COUNTIFS($I$56:$AR$56,A83,$I$62:$AR$62,$I$67))</f>
        <v>0</v>
      </c>
      <c r="J89" s="49">
        <f>(COUNTIFS($I$49:$AR$49,A83,$I$55:$AR$55,$J$67)+COUNTIFS($I$56:$AR$56,A83,$I$62:$AR$62,$J$67))</f>
        <v>0</v>
      </c>
      <c r="K89" s="49">
        <f>(COUNTIFS($I$49:$AR$49,A83,$I$55:$AR$55,$K$67)+COUNTIFS($I$56:$AR$56,A83,$I$62:$AR$62,$K$67))</f>
        <v>0</v>
      </c>
      <c r="L89" s="49">
        <f>(COUNTIFS($I$49:$AR$49,A83,$I$55:$AR$55,$L$67)+COUNTIFS($I$56:$AR$56,A83,$I$62:$AR$62,$L$67))</f>
        <v>0</v>
      </c>
      <c r="M89" s="158"/>
      <c r="N89" s="159"/>
      <c r="O89" s="159"/>
      <c r="P89" s="160"/>
      <c r="Z89" s="145" t="s">
        <v>139</v>
      </c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49">
        <f>(COUNTIFS($I$49:$AR$49,Z83,$I$55:$AR$55,$I$67)+COUNTIFS($I$56:$AR$56,Z83,$I$62:$AR$62,$I$67))</f>
        <v>0</v>
      </c>
      <c r="AQ89" s="49">
        <f>(COUNTIFS($I$49:$AR$49,Z83,$I$55:$AR$55,$J$67)+COUNTIFS($I$56:$AR$56,Z83,$I$62:$AR$62,$J$67))</f>
        <v>0</v>
      </c>
      <c r="AR89" s="49">
        <f>(COUNTIFS($I$49:$AR$49,Z83,$I$55:$AR$55,$K$67)+COUNTIFS($I$56:$AR$56,Z83,$I$62:$AR$62,$K$67))</f>
        <v>0</v>
      </c>
      <c r="AS89" s="49">
        <f>(COUNTIFS($I$49:$AR$49,Z83,$I$55:$AR$55,$L$67)+COUNTIFS($I$56:$AR$56,Z83,$I$62:$AR$62,$L$67))</f>
        <v>0</v>
      </c>
      <c r="AT89" s="150"/>
      <c r="AU89" s="150"/>
      <c r="AV89" s="150"/>
      <c r="AW89" s="151"/>
    </row>
    <row r="90" spans="1:49" ht="20.100000000000001" customHeight="1" thickBot="1"/>
    <row r="91" spans="1:49" ht="20.100000000000001" customHeight="1">
      <c r="A91" s="142" t="s">
        <v>10</v>
      </c>
      <c r="B91" s="137"/>
      <c r="C91" s="137"/>
      <c r="D91" s="137"/>
      <c r="E91" s="137"/>
      <c r="F91" s="137"/>
      <c r="G91" s="137"/>
      <c r="H91" s="137"/>
      <c r="I91" s="51" t="s">
        <v>0</v>
      </c>
      <c r="J91" s="51" t="s">
        <v>2</v>
      </c>
      <c r="K91" s="51" t="s">
        <v>3</v>
      </c>
      <c r="L91" s="51" t="s">
        <v>5</v>
      </c>
      <c r="M91" s="137" t="s">
        <v>113</v>
      </c>
      <c r="N91" s="137"/>
      <c r="O91" s="137"/>
      <c r="P91" s="138"/>
      <c r="Z91" s="139" t="s">
        <v>12</v>
      </c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1"/>
      <c r="AP91" s="51" t="s">
        <v>0</v>
      </c>
      <c r="AQ91" s="51" t="s">
        <v>2</v>
      </c>
      <c r="AR91" s="51" t="s">
        <v>3</v>
      </c>
      <c r="AS91" s="51" t="s">
        <v>5</v>
      </c>
      <c r="AT91" s="137" t="s">
        <v>113</v>
      </c>
      <c r="AU91" s="137"/>
      <c r="AV91" s="137"/>
      <c r="AW91" s="138"/>
    </row>
    <row r="92" spans="1:49" ht="20.100000000000001" customHeight="1">
      <c r="A92" s="143" t="s">
        <v>134</v>
      </c>
      <c r="B92" s="144"/>
      <c r="C92" s="144"/>
      <c r="D92" s="144"/>
      <c r="E92" s="144"/>
      <c r="F92" s="144"/>
      <c r="G92" s="144"/>
      <c r="H92" s="144"/>
      <c r="I92" s="48">
        <f>(COUNTIFS($I$49:$AR$49,A91,$I$50:$AR$50,$I$67)+COUNTIFS($I$56:$AR$56,A91,$I$57:$AR$57,$I$67))</f>
        <v>0</v>
      </c>
      <c r="J92" s="48">
        <f>(COUNTIFS($I$49:$AR$49,A91,$I$50:$AR$50,$J$67)+COUNTIFS($I$56:$AR$56,A91,$I$57:$AR$57,$J$67))</f>
        <v>0</v>
      </c>
      <c r="K92" s="48">
        <f>(COUNTIFS($I$49:$AR$49,A91,$I$50:$AR$50,$K$67)+COUNTIFS($I$56:$AR$56,A91,$I$57:$AR$57,$K$67))</f>
        <v>0</v>
      </c>
      <c r="L92" s="48">
        <f>(COUNTIFS($I$49:$AR$49,A91,$I$50:$AR$50,$L$67)+COUNTIFS($I$56:$AR$56,A91,$I$57:$AR$57,$L$67))</f>
        <v>0</v>
      </c>
      <c r="M92" s="152" t="e">
        <f>(I92+I93+I94+I95+I96+I97)/(SUM(I92:K97))</f>
        <v>#DIV/0!</v>
      </c>
      <c r="N92" s="153"/>
      <c r="O92" s="153"/>
      <c r="P92" s="154"/>
      <c r="Q92" s="47"/>
      <c r="R92" s="47"/>
      <c r="S92" s="47"/>
      <c r="T92" s="47"/>
      <c r="U92" s="47"/>
      <c r="V92" s="47"/>
      <c r="W92" s="47"/>
      <c r="X92" s="47"/>
      <c r="Z92" s="143" t="s">
        <v>134</v>
      </c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48">
        <f>(COUNTIFS($I$49:$AR$49,Z91,$I$50:$AR$50,$I$67)+COUNTIFS($I$56:$AR$56,Z91,$I$57:$AR$57,$I$67))</f>
        <v>0</v>
      </c>
      <c r="AQ92" s="48">
        <f>(COUNTIFS($I$49:$AR$49,Z91,$I$50:$AR$50,$J$67)+COUNTIFS($I$56:$AR$56,Z91,$I$57:$AR$57,$J$67))</f>
        <v>0</v>
      </c>
      <c r="AR92" s="48">
        <f>(COUNTIFS($I$49:$AR$49,Z91,$I$50:$AR$50,$K$67)+COUNTIFS($I$56:$AR$56,Z91,$I$57:$AR$57,$K$67))</f>
        <v>0</v>
      </c>
      <c r="AS92" s="48">
        <f>(COUNTIFS($I$49:$AR$49,Z91,$I$50:$AR$50,$L$67)+COUNTIFS($I$56:$AR$56,Z91,$I$57:$AR$57,$L$67))</f>
        <v>0</v>
      </c>
      <c r="AT92" s="148" t="e">
        <f>(AP92+AP93+AP94+AP95+AP96+AP97)/(SUM(AP92:AR97))</f>
        <v>#DIV/0!</v>
      </c>
      <c r="AU92" s="148"/>
      <c r="AV92" s="148"/>
      <c r="AW92" s="149"/>
    </row>
    <row r="93" spans="1:49" ht="20.100000000000001" customHeight="1">
      <c r="A93" s="143" t="s">
        <v>135</v>
      </c>
      <c r="B93" s="144"/>
      <c r="C93" s="144"/>
      <c r="D93" s="144"/>
      <c r="E93" s="144"/>
      <c r="F93" s="144"/>
      <c r="G93" s="144"/>
      <c r="H93" s="144"/>
      <c r="I93" s="48">
        <f>(COUNTIFS($I$49:$AR$49,A91,$I$51:$AR$51,$I$67)+COUNTIFS($I$56:$AR$56,A91,$I$58:$AR$58,$I$67))</f>
        <v>0</v>
      </c>
      <c r="J93" s="48">
        <f>(COUNTIFS($I$49:$AR$49,A91,$I$51:$AR$51,$J$67)+COUNTIFS($I$56:$AR$56,A91,$I$58:$AR$58,$J$67))</f>
        <v>0</v>
      </c>
      <c r="K93" s="48">
        <f>(COUNTIFS($I$49:$AR$49,A91,$I$51:$AR$51,$K$67)+COUNTIFS($I$56:$AR$56,A91,$I$58:$AR$58,$K$67))</f>
        <v>0</v>
      </c>
      <c r="L93" s="48">
        <f>(COUNTIFS($I$49:$AR$49,A91,$I$51:$AR$51,$L$67)+COUNTIFS($I$56:$AR$56,A91,$I$58:$AR$58,$L$67))</f>
        <v>0</v>
      </c>
      <c r="M93" s="155"/>
      <c r="N93" s="156"/>
      <c r="O93" s="156"/>
      <c r="P93" s="157"/>
      <c r="Z93" s="143" t="s">
        <v>135</v>
      </c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48">
        <f>(COUNTIFS($I$49:$AR$49,Z91,$I$51:$AR$51,$I$67)+COUNTIFS($I$56:$AR$56,Z91,$I$58:$AR$58,$I$67))</f>
        <v>0</v>
      </c>
      <c r="AQ93" s="48">
        <f>(COUNTIFS($I$49:$AR$49,Z91,$I$51:$AR$51,$J$67)+COUNTIFS($I$56:$AR$56,Z91,$I$58:$AR$58,$J$67))</f>
        <v>0</v>
      </c>
      <c r="AR93" s="48">
        <f>(COUNTIFS($I$49:$AR$49,Z91,$I$51:$AR$51,$K$67)+COUNTIFS($I$56:$AR$56,Z91,$I$58:$AR$58,$K$67))</f>
        <v>0</v>
      </c>
      <c r="AS93" s="48">
        <f>(COUNTIFS($I$49:$AR$49,Z91,$I$51:$AR$51,$L$67)+COUNTIFS($I$56:$AR$56,Z91,$I$58:$AR$58,$L$67))</f>
        <v>0</v>
      </c>
      <c r="AT93" s="148"/>
      <c r="AU93" s="148"/>
      <c r="AV93" s="148"/>
      <c r="AW93" s="149"/>
    </row>
    <row r="94" spans="1:49" ht="20.100000000000001" customHeight="1">
      <c r="A94" s="143" t="s">
        <v>136</v>
      </c>
      <c r="B94" s="144"/>
      <c r="C94" s="144"/>
      <c r="D94" s="144"/>
      <c r="E94" s="144"/>
      <c r="F94" s="144"/>
      <c r="G94" s="144"/>
      <c r="H94" s="144"/>
      <c r="I94" s="48">
        <f>(COUNTIFS($I$49:$AR$49,A91,$I$52:$AR$52,$I$67)+COUNTIFS($I$56:$AR$56,A91,$I$59:$AR$59,$I$67))</f>
        <v>0</v>
      </c>
      <c r="J94" s="48">
        <f>(COUNTIFS($I$49:$AR$49,A91,$I$52:$AR$52,$J$67)+COUNTIFS($I$56:$AR$56,A91,$I$59:$AR$59,$J$67))</f>
        <v>0</v>
      </c>
      <c r="K94" s="48">
        <f>(COUNTIFS($I$49:$AR$49,A91,$I$52:$AR$52,$K$67)+COUNTIFS($I$56:$AR$56,A91,$I$59:$AR$59,$K$67))</f>
        <v>0</v>
      </c>
      <c r="L94" s="48">
        <f>(COUNTIFS($I$49:$AR$49,A91,$I$52:$AR$52,$L$67)+COUNTIFS($I$56:$AR$56,A91,$I$59:$AR$59,$L$67))</f>
        <v>0</v>
      </c>
      <c r="M94" s="155"/>
      <c r="N94" s="156"/>
      <c r="O94" s="156"/>
      <c r="P94" s="157"/>
      <c r="Z94" s="143" t="s">
        <v>136</v>
      </c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48">
        <f>(COUNTIFS($I$49:$AR$49,Z91,$I$52:$AR$52,$I$67)+COUNTIFS($I$56:$AR$56,Z91,$I$59:$AR$59,$I$67))</f>
        <v>0</v>
      </c>
      <c r="AQ94" s="48">
        <f>(COUNTIFS($I$49:$AR$49,Z91,$I$52:$AR$52,$J$67)+COUNTIFS($I$56:$AR$56,Z91,$I$59:$AR$59,$J$67))</f>
        <v>0</v>
      </c>
      <c r="AR94" s="48">
        <f>(COUNTIFS($I$49:$AR$49,Z91,$I$52:$AR$52,$K$67)+COUNTIFS($I$56:$AR$56,Z91,$I$59:$AR$59,$K$67))</f>
        <v>0</v>
      </c>
      <c r="AS94" s="48">
        <f>(COUNTIFS($I$49:$AR$49,Z91,$I$52:$AR$52,$L$67)+COUNTIFS($I$56:$AR$56,Z91,$I$59:$AR$59,$L$67))</f>
        <v>0</v>
      </c>
      <c r="AT94" s="148"/>
      <c r="AU94" s="148"/>
      <c r="AV94" s="148"/>
      <c r="AW94" s="149"/>
    </row>
    <row r="95" spans="1:49" ht="20.100000000000001" customHeight="1">
      <c r="A95" s="143" t="s">
        <v>137</v>
      </c>
      <c r="B95" s="144"/>
      <c r="C95" s="144"/>
      <c r="D95" s="144"/>
      <c r="E95" s="144"/>
      <c r="F95" s="144"/>
      <c r="G95" s="144"/>
      <c r="H95" s="144"/>
      <c r="I95" s="48">
        <f>(COUNTIFS($I$49:$AR$49,A91,$I$53:$AR$53,$I$67)+COUNTIFS($I$56:$AR$56,A91,$I$60:$AR$60,$I$67))</f>
        <v>0</v>
      </c>
      <c r="J95" s="48">
        <f>(COUNTIFS($I$49:$AR$49,A91,$I$53:$AR$53,$J$67)+COUNTIFS($I$56:$AR$56,A91,$I$60:$AR$60,$J$67))</f>
        <v>0</v>
      </c>
      <c r="K95" s="48">
        <f>(COUNTIFS($I$49:$AR$49,A91,$I$53:$AR$53,$K$67)+COUNTIFS($I$56:$AR$56,A91,$I$60:$AR$60,$K$67))</f>
        <v>0</v>
      </c>
      <c r="L95" s="48">
        <f>(COUNTIFS($I$49:$AR$49,A91,$I$53:$AR$53,$L$67)+COUNTIFS($I$56:$AR$56,A91,$I$60:$AR$60,$L$67))</f>
        <v>0</v>
      </c>
      <c r="M95" s="155"/>
      <c r="N95" s="156"/>
      <c r="O95" s="156"/>
      <c r="P95" s="157"/>
      <c r="Z95" s="143" t="s">
        <v>137</v>
      </c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48">
        <f>(COUNTIFS($I$49:$AR$49,Z91,$I$53:$AR$53,$I$67)+COUNTIFS($I$56:$AR$56,Z91,$I$60:$AR$60,$I$67))</f>
        <v>0</v>
      </c>
      <c r="AQ95" s="48">
        <f>(COUNTIFS($I$49:$AR$49,Z91,$I$53:$AR$53,$J$67)+COUNTIFS($I$56:$AR$56,Z91,$I$60:$AR$60,$J$67))</f>
        <v>0</v>
      </c>
      <c r="AR95" s="48">
        <f>(COUNTIFS($I$49:$AR$49,Z91,$I$53:$AR$53,$K$67)+COUNTIFS($I$56:$AR$56,Z91,$I$60:$AR$60,$K$67))</f>
        <v>0</v>
      </c>
      <c r="AS95" s="48">
        <f>(COUNTIFS($I$49:$AR$49,Z91,$I$53:$AR$53,$L$67)+COUNTIFS($I$56:$AR$56,Z91,$I$60:$AR$60,$L$67))</f>
        <v>0</v>
      </c>
      <c r="AT95" s="148"/>
      <c r="AU95" s="148"/>
      <c r="AV95" s="148"/>
      <c r="AW95" s="149"/>
    </row>
    <row r="96" spans="1:49" ht="20.100000000000001" customHeight="1">
      <c r="A96" s="143" t="s">
        <v>138</v>
      </c>
      <c r="B96" s="144"/>
      <c r="C96" s="144"/>
      <c r="D96" s="144"/>
      <c r="E96" s="144"/>
      <c r="F96" s="144"/>
      <c r="G96" s="144"/>
      <c r="H96" s="144"/>
      <c r="I96" s="48">
        <f>(COUNTIFS($I$49:$AR$49,A91,$I$54:$AR$54,$I$67)+COUNTIFS($I$56:$AR$56,A91,$I$61:$AR$61,$I$67))</f>
        <v>0</v>
      </c>
      <c r="J96" s="48">
        <f>(COUNTIFS($I$49:$AR$49,A91,$I$54:$AR$54,$J$67)+COUNTIFS($I$56:$AR$56,A91,$I$61:$AR$61,$J$67))</f>
        <v>0</v>
      </c>
      <c r="K96" s="48">
        <f>(COUNTIFS($I$49:$AR$49,A91,$I$54:$AR$54,$K$67)+COUNTIFS($I$56:$AR$56,A91,$I$61:$AR$61,$K$67))</f>
        <v>0</v>
      </c>
      <c r="L96" s="48">
        <f>(COUNTIFS($I$49:$AR$49,A91,$I$54:$AR$54,$L$67)+COUNTIFS($I$56:$AR$56,A91,$I$61:$AR$61,$L$67))</f>
        <v>0</v>
      </c>
      <c r="M96" s="155"/>
      <c r="N96" s="156"/>
      <c r="O96" s="156"/>
      <c r="P96" s="157"/>
      <c r="Z96" s="143" t="s">
        <v>138</v>
      </c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48">
        <f>(COUNTIFS($I$49:$AR$49,Z91,$I$54:$AR$54,$I$67)+COUNTIFS($I$56:$AR$56,Z91,$I$61:$AR$61,$I$67))</f>
        <v>0</v>
      </c>
      <c r="AQ96" s="48">
        <f>(COUNTIFS($I$49:$AR$49,Z91,$I$54:$AR$54,$J$67)+COUNTIFS($I$56:$AR$56,Z91,$I$61:$AR$61,$J$67))</f>
        <v>0</v>
      </c>
      <c r="AR96" s="48">
        <f>(COUNTIFS($I$49:$AR$49,Z91,$I$54:$AR$54,$K$67)+COUNTIFS($I$56:$AR$56,Z91,$I$61:$AR$61,$K$67))</f>
        <v>0</v>
      </c>
      <c r="AS96" s="48">
        <f>(COUNTIFS($I$49:$AR$49,Z91,$I$54:$AR$54,$L$67)+COUNTIFS($I$56:$AR$56,Z91,$I$61:$AR$61,$L$67))</f>
        <v>0</v>
      </c>
      <c r="AT96" s="148"/>
      <c r="AU96" s="148"/>
      <c r="AV96" s="148"/>
      <c r="AW96" s="149"/>
    </row>
    <row r="97" spans="1:49" ht="20.100000000000001" customHeight="1" thickBot="1">
      <c r="A97" s="145" t="s">
        <v>139</v>
      </c>
      <c r="B97" s="146"/>
      <c r="C97" s="146"/>
      <c r="D97" s="146"/>
      <c r="E97" s="146"/>
      <c r="F97" s="146"/>
      <c r="G97" s="146"/>
      <c r="H97" s="146"/>
      <c r="I97" s="49">
        <f>(COUNTIFS($I$49:$AR$49,A91,$I$55:$AR$55,$I$67)+COUNTIFS($I$56:$AR$56,A91,$I$62:$AR$62,$I$67))</f>
        <v>0</v>
      </c>
      <c r="J97" s="49">
        <f>(COUNTIFS($I$49:$AR$49,A91,$I$55:$AR$55,$J$67)+COUNTIFS($I$56:$AR$56,A91,$I$62:$AR$62,$J$67))</f>
        <v>0</v>
      </c>
      <c r="K97" s="49">
        <f>(COUNTIFS($I$49:$AR$49,A91,$I$55:$AR$55,$K$67)+COUNTIFS($I$56:$AR$56,A91,$I$62:$AR$62,$K$67))</f>
        <v>0</v>
      </c>
      <c r="L97" s="49">
        <f>(COUNTIFS($I$49:$AR$49,A91,$I$55:$AR$55,$L$67)+COUNTIFS($I$56:$AR$56,A91,$I$62:$AR$62,$L$67))</f>
        <v>0</v>
      </c>
      <c r="M97" s="158"/>
      <c r="N97" s="159"/>
      <c r="O97" s="159"/>
      <c r="P97" s="160"/>
      <c r="Z97" s="145" t="s">
        <v>139</v>
      </c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49">
        <f>(COUNTIFS($I$49:$AR$49,Z91,$I$55:$AR$55,$I$67)+COUNTIFS($I$56:$AR$56,Z91,$I$62:$AR$62,$I$67))</f>
        <v>0</v>
      </c>
      <c r="AQ97" s="49">
        <f>(COUNTIFS($I$49:$AR$49,Z91,$I$55:$AR$55,$J$67)+COUNTIFS($I$56:$AR$56,Z91,$I$62:$AR$62,$J$67))</f>
        <v>0</v>
      </c>
      <c r="AR97" s="49">
        <f>(COUNTIFS($I$49:$AR$49,Z91,$I$55:$AR$55,$K$67)+COUNTIFS($I$56:$AR$56,Z91,$I$62:$AR$62,$K$67))</f>
        <v>0</v>
      </c>
      <c r="AS97" s="49">
        <f>(COUNTIFS($I$49:$AR$49,Z91,$I$55:$AR$55,$L$67)+COUNTIFS($I$56:$AR$56,Z91,$I$62:$AR$62,$L$67))</f>
        <v>0</v>
      </c>
      <c r="AT97" s="150"/>
      <c r="AU97" s="150"/>
      <c r="AV97" s="150"/>
      <c r="AW97" s="151"/>
    </row>
    <row r="98" spans="1:49" ht="20.100000000000001" customHeight="1" thickBot="1"/>
    <row r="99" spans="1:49" ht="20.100000000000001" customHeight="1">
      <c r="A99" s="142" t="s">
        <v>13</v>
      </c>
      <c r="B99" s="137"/>
      <c r="C99" s="137"/>
      <c r="D99" s="137"/>
      <c r="E99" s="137"/>
      <c r="F99" s="137"/>
      <c r="G99" s="137"/>
      <c r="H99" s="137"/>
      <c r="I99" s="51" t="s">
        <v>0</v>
      </c>
      <c r="J99" s="51" t="s">
        <v>2</v>
      </c>
      <c r="K99" s="51" t="s">
        <v>3</v>
      </c>
      <c r="L99" s="51" t="s">
        <v>5</v>
      </c>
      <c r="M99" s="137" t="s">
        <v>113</v>
      </c>
      <c r="N99" s="137"/>
      <c r="O99" s="137"/>
      <c r="P99" s="138"/>
      <c r="Z99" s="139" t="s">
        <v>15</v>
      </c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1"/>
      <c r="AP99" s="51" t="s">
        <v>0</v>
      </c>
      <c r="AQ99" s="51" t="s">
        <v>2</v>
      </c>
      <c r="AR99" s="51" t="s">
        <v>3</v>
      </c>
      <c r="AS99" s="51" t="s">
        <v>5</v>
      </c>
      <c r="AT99" s="137" t="s">
        <v>113</v>
      </c>
      <c r="AU99" s="137"/>
      <c r="AV99" s="137"/>
      <c r="AW99" s="138"/>
    </row>
    <row r="100" spans="1:49" ht="20.100000000000001" customHeight="1">
      <c r="A100" s="143" t="s">
        <v>134</v>
      </c>
      <c r="B100" s="144"/>
      <c r="C100" s="144"/>
      <c r="D100" s="144"/>
      <c r="E100" s="144"/>
      <c r="F100" s="144"/>
      <c r="G100" s="144"/>
      <c r="H100" s="144"/>
      <c r="I100" s="48">
        <f>(COUNTIFS($I$49:$AR$49,A99,$I$50:$AR$50,$I$67)+COUNTIFS($I$56:$AR$56,A99,$I$57:$AR$57,$I$67))</f>
        <v>0</v>
      </c>
      <c r="J100" s="48">
        <f>(COUNTIFS($I$49:$AR$49,A99,$I$50:$AR$50,$J$67)+COUNTIFS($I$56:$AR$56,A99,$I$57:$AR$57,$J$67))</f>
        <v>0</v>
      </c>
      <c r="K100" s="48">
        <f>(COUNTIFS($I$49:$AR$49,A99,$I$50:$AR$50,$K$67)+COUNTIFS($I$56:$AR$56,A99,$I$57:$AR$57,$K$67))</f>
        <v>0</v>
      </c>
      <c r="L100" s="48">
        <f>(COUNTIFS($I$49:$AR$49,A99,$I$50:$AR$50,$L$67)+COUNTIFS($I$56:$AR$56,A99,$I$57:$AR$57,$L$67))</f>
        <v>0</v>
      </c>
      <c r="M100" s="152" t="e">
        <f>(I100+I101+I102+I103+I104+I105)/(SUM(I100:K105))</f>
        <v>#DIV/0!</v>
      </c>
      <c r="N100" s="153"/>
      <c r="O100" s="153"/>
      <c r="P100" s="154"/>
      <c r="Q100" s="47"/>
      <c r="R100" s="47"/>
      <c r="S100" s="47"/>
      <c r="T100" s="47"/>
      <c r="U100" s="47"/>
      <c r="V100" s="47"/>
      <c r="W100" s="47"/>
      <c r="X100" s="47"/>
      <c r="Z100" s="143" t="s">
        <v>134</v>
      </c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48">
        <f>(COUNTIFS($I$49:$AR$49,Z99,$I$50:$AR$50,$I$67)+COUNTIFS($I$56:$AR$56,Z99,$I$57:$AR$57,$I$67))</f>
        <v>0</v>
      </c>
      <c r="AQ100" s="48">
        <f>(COUNTIFS($I$49:$AR$49,Z99,$I$50:$AR$50,$J$67)+COUNTIFS($I$56:$AR$56,Z99,$I$57:$AR$57,$J$67))</f>
        <v>0</v>
      </c>
      <c r="AR100" s="48">
        <f>(COUNTIFS($I$49:$AR$49,Z99,$I$50:$AR$50,$K$67)+COUNTIFS($I$56:$AR$56,Z99,$I$57:$AR$57,$K$67))</f>
        <v>0</v>
      </c>
      <c r="AS100" s="48">
        <f>(COUNTIFS($I$49:$AR$49,Z99,$I$50:$AR$50,$L$67)+COUNTIFS($I$56:$AR$56,Z99,$I$57:$AR$57,$L$67))</f>
        <v>0</v>
      </c>
      <c r="AT100" s="148" t="e">
        <f>(AP100+AP101+AP102+AP103+AP104+AP105)/(SUM(AP100:AR105))</f>
        <v>#DIV/0!</v>
      </c>
      <c r="AU100" s="148"/>
      <c r="AV100" s="148"/>
      <c r="AW100" s="149"/>
    </row>
    <row r="101" spans="1:49" ht="20.100000000000001" customHeight="1">
      <c r="A101" s="143" t="s">
        <v>135</v>
      </c>
      <c r="B101" s="144"/>
      <c r="C101" s="144"/>
      <c r="D101" s="144"/>
      <c r="E101" s="144"/>
      <c r="F101" s="144"/>
      <c r="G101" s="144"/>
      <c r="H101" s="144"/>
      <c r="I101" s="48">
        <f>(COUNTIFS($I$49:$AR$49,A99,$I$51:$AR$51,$I$67)+COUNTIFS($I$56:$AR$56,A99,$I$58:$AR$58,$I$67))</f>
        <v>0</v>
      </c>
      <c r="J101" s="48">
        <f>(COUNTIFS($I$49:$AR$49,A99,$I$51:$AR$51,$J$67)+COUNTIFS($I$56:$AR$56,A99,$I$58:$AR$58,$J$67))</f>
        <v>0</v>
      </c>
      <c r="K101" s="48">
        <f>(COUNTIFS($I$49:$AR$49,A99,$I$51:$AR$51,$K$67)+COUNTIFS($I$56:$AR$56,A99,$I$58:$AR$58,$K$67))</f>
        <v>0</v>
      </c>
      <c r="L101" s="48">
        <f>(COUNTIFS($I$49:$AR$49,A99,$I$51:$AR$51,$L$67)+COUNTIFS($I$56:$AR$56,A99,$I$58:$AR$58,$L$67))</f>
        <v>0</v>
      </c>
      <c r="M101" s="155"/>
      <c r="N101" s="156"/>
      <c r="O101" s="156"/>
      <c r="P101" s="157"/>
      <c r="Z101" s="143" t="s">
        <v>135</v>
      </c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48">
        <f>(COUNTIFS($I$49:$AR$49,Z99,$I$51:$AR$51,$I$67)+COUNTIFS($I$56:$AR$56,Z99,$I$58:$AR$58,$I$67))</f>
        <v>0</v>
      </c>
      <c r="AQ101" s="48">
        <f>(COUNTIFS($I$49:$AR$49,Z99,$I$51:$AR$51,$J$67)+COUNTIFS($I$56:$AR$56,Z99,$I$58:$AR$58,$J$67))</f>
        <v>0</v>
      </c>
      <c r="AR101" s="48">
        <f>(COUNTIFS($I$49:$AR$49,Z99,$I$51:$AR$51,$K$67)+COUNTIFS($I$56:$AR$56,Z99,$I$58:$AR$58,$K$67))</f>
        <v>0</v>
      </c>
      <c r="AS101" s="48">
        <f>(COUNTIFS($I$49:$AR$49,Z99,$I$51:$AR$51,$L$67)+COUNTIFS($I$56:$AR$56,Z99,$I$58:$AR$58,$L$67))</f>
        <v>0</v>
      </c>
      <c r="AT101" s="148"/>
      <c r="AU101" s="148"/>
      <c r="AV101" s="148"/>
      <c r="AW101" s="149"/>
    </row>
    <row r="102" spans="1:49" ht="20.100000000000001" customHeight="1">
      <c r="A102" s="143" t="s">
        <v>136</v>
      </c>
      <c r="B102" s="144"/>
      <c r="C102" s="144"/>
      <c r="D102" s="144"/>
      <c r="E102" s="144"/>
      <c r="F102" s="144"/>
      <c r="G102" s="144"/>
      <c r="H102" s="144"/>
      <c r="I102" s="48">
        <f>(COUNTIFS($I$49:$AR$49,A99,$I$52:$AR$52,$I$67)+COUNTIFS($I$56:$AR$56,A99,$I$59:$AR$59,$I$67))</f>
        <v>0</v>
      </c>
      <c r="J102" s="48">
        <f>(COUNTIFS($I$49:$AR$49,A99,$I$52:$AR$52,$J$67)+COUNTIFS($I$56:$AR$56,A99,$I$59:$AR$59,$J$67))</f>
        <v>0</v>
      </c>
      <c r="K102" s="48">
        <f>(COUNTIFS($I$49:$AR$49,A99,$I$52:$AR$52,$K$67)+COUNTIFS($I$56:$AR$56,A99,$I$59:$AR$59,$K$67))</f>
        <v>0</v>
      </c>
      <c r="L102" s="48">
        <f>(COUNTIFS($I$49:$AR$49,A99,$I$52:$AR$52,$L$67)+COUNTIFS($I$56:$AR$56,A99,$I$59:$AR$59,$L$67))</f>
        <v>0</v>
      </c>
      <c r="M102" s="155"/>
      <c r="N102" s="156"/>
      <c r="O102" s="156"/>
      <c r="P102" s="157"/>
      <c r="Z102" s="143" t="s">
        <v>136</v>
      </c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48">
        <f>(COUNTIFS($I$49:$AR$49,Z99,$I$52:$AR$52,$I$67)+COUNTIFS($I$56:$AR$56,Z99,$I$59:$AR$59,$I$67))</f>
        <v>0</v>
      </c>
      <c r="AQ102" s="48">
        <f>(COUNTIFS($I$49:$AR$49,Z99,$I$52:$AR$52,$J$67)+COUNTIFS($I$56:$AR$56,Z99,$I$59:$AR$59,$J$67))</f>
        <v>0</v>
      </c>
      <c r="AR102" s="48">
        <f>(COUNTIFS($I$49:$AR$49,Z99,$I$52:$AR$52,$K$67)+COUNTIFS($I$56:$AR$56,Z99,$I$59:$AR$59,$K$67))</f>
        <v>0</v>
      </c>
      <c r="AS102" s="48">
        <f>(COUNTIFS($I$49:$AR$49,Z99,$I$52:$AR$52,$L$67)+COUNTIFS($I$56:$AR$56,Z99,$I$59:$AR$59,$L$67))</f>
        <v>0</v>
      </c>
      <c r="AT102" s="148"/>
      <c r="AU102" s="148"/>
      <c r="AV102" s="148"/>
      <c r="AW102" s="149"/>
    </row>
    <row r="103" spans="1:49" ht="20.100000000000001" customHeight="1">
      <c r="A103" s="143" t="s">
        <v>137</v>
      </c>
      <c r="B103" s="144"/>
      <c r="C103" s="144"/>
      <c r="D103" s="144"/>
      <c r="E103" s="144"/>
      <c r="F103" s="144"/>
      <c r="G103" s="144"/>
      <c r="H103" s="144"/>
      <c r="I103" s="48">
        <f>(COUNTIFS($I$49:$AR$49,A99,$I$53:$AR$53,$I$67)+COUNTIFS($I$56:$AR$56,A99,$I$60:$AR$60,$I$67))</f>
        <v>0</v>
      </c>
      <c r="J103" s="48">
        <f>(COUNTIFS($I$49:$AR$49,A99,$I$53:$AR$53,$J$67)+COUNTIFS($I$56:$AR$56,A99,$I$60:$AR$60,$J$67))</f>
        <v>0</v>
      </c>
      <c r="K103" s="48">
        <f>(COUNTIFS($I$49:$AR$49,A99,$I$53:$AR$53,$K$67)+COUNTIFS($I$56:$AR$56,A99,$I$60:$AR$60,$K$67))</f>
        <v>0</v>
      </c>
      <c r="L103" s="48">
        <f>(COUNTIFS($I$49:$AR$49,A99,$I$53:$AR$53,$L$67)+COUNTIFS($I$56:$AR$56,A99,$I$60:$AR$60,$L$67))</f>
        <v>0</v>
      </c>
      <c r="M103" s="155"/>
      <c r="N103" s="156"/>
      <c r="O103" s="156"/>
      <c r="P103" s="157"/>
      <c r="Z103" s="143" t="s">
        <v>137</v>
      </c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48">
        <f>(COUNTIFS($I$49:$AR$49,Z99,$I$53:$AR$53,$I$67)+COUNTIFS($I$56:$AR$56,Z99,$I$60:$AR$60,$I$67))</f>
        <v>0</v>
      </c>
      <c r="AQ103" s="48">
        <f>(COUNTIFS($I$49:$AR$49,Z99,$I$53:$AR$53,$J$67)+COUNTIFS($I$56:$AR$56,Z99,$I$60:$AR$60,$J$67))</f>
        <v>0</v>
      </c>
      <c r="AR103" s="48">
        <f>(COUNTIFS($I$49:$AR$49,Z99,$I$53:$AR$53,$K$67)+COUNTIFS($I$56:$AR$56,Z99,$I$60:$AR$60,$K$67))</f>
        <v>0</v>
      </c>
      <c r="AS103" s="48">
        <f>(COUNTIFS($I$49:$AR$49,Z99,$I$53:$AR$53,$L$67)+COUNTIFS($I$56:$AR$56,Z99,$I$60:$AR$60,$L$67))</f>
        <v>0</v>
      </c>
      <c r="AT103" s="148"/>
      <c r="AU103" s="148"/>
      <c r="AV103" s="148"/>
      <c r="AW103" s="149"/>
    </row>
    <row r="104" spans="1:49" ht="20.100000000000001" customHeight="1">
      <c r="A104" s="143" t="s">
        <v>138</v>
      </c>
      <c r="B104" s="144"/>
      <c r="C104" s="144"/>
      <c r="D104" s="144"/>
      <c r="E104" s="144"/>
      <c r="F104" s="144"/>
      <c r="G104" s="144"/>
      <c r="H104" s="144"/>
      <c r="I104" s="48">
        <f>(COUNTIFS($I$49:$AR$49,A99,$I$54:$AR$54,$I$67)+COUNTIFS($I$56:$AR$56,A99,$I$61:$AR$61,$I$67))</f>
        <v>0</v>
      </c>
      <c r="J104" s="48">
        <f>(COUNTIFS($I$49:$AR$49,A99,$I$54:$AR$54,$J$67)+COUNTIFS($I$56:$AR$56,A99,$I$61:$AR$61,$J$67))</f>
        <v>0</v>
      </c>
      <c r="K104" s="48">
        <f>(COUNTIFS($I$49:$AR$49,A99,$I$54:$AR$54,$K$67)+COUNTIFS($I$56:$AR$56,A99,$I$61:$AR$61,$K$67))</f>
        <v>0</v>
      </c>
      <c r="L104" s="48">
        <f>(COUNTIFS($I$49:$AR$49,A99,$I$54:$AR$54,$L$67)+COUNTIFS($I$56:$AR$56,A99,$I$61:$AR$61,$L$67))</f>
        <v>0</v>
      </c>
      <c r="M104" s="155"/>
      <c r="N104" s="156"/>
      <c r="O104" s="156"/>
      <c r="P104" s="157"/>
      <c r="Z104" s="143" t="s">
        <v>138</v>
      </c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48">
        <f>(COUNTIFS($I$49:$AR$49,Z99,$I$54:$AR$54,$I$67)+COUNTIFS($I$56:$AR$56,Z99,$I$61:$AR$61,$I$67))</f>
        <v>0</v>
      </c>
      <c r="AQ104" s="48">
        <f>(COUNTIFS($I$49:$AR$49,Z99,$I$54:$AR$54,$J$67)+COUNTIFS($I$56:$AR$56,Z99,$I$61:$AR$61,$J$67))</f>
        <v>0</v>
      </c>
      <c r="AR104" s="48">
        <f>(COUNTIFS($I$49:$AR$49,Z99,$I$54:$AR$54,$K$67)+COUNTIFS($I$56:$AR$56,Z99,$I$61:$AR$61,$K$67))</f>
        <v>0</v>
      </c>
      <c r="AS104" s="48">
        <f>(COUNTIFS($I$49:$AR$49,Z99,$I$54:$AR$54,$L$67)+COUNTIFS($I$56:$AR$56,Z99,$I$61:$AR$61,$L$67))</f>
        <v>0</v>
      </c>
      <c r="AT104" s="148"/>
      <c r="AU104" s="148"/>
      <c r="AV104" s="148"/>
      <c r="AW104" s="149"/>
    </row>
    <row r="105" spans="1:49" ht="20.100000000000001" customHeight="1" thickBot="1">
      <c r="A105" s="145" t="s">
        <v>139</v>
      </c>
      <c r="B105" s="146"/>
      <c r="C105" s="146"/>
      <c r="D105" s="146"/>
      <c r="E105" s="146"/>
      <c r="F105" s="146"/>
      <c r="G105" s="146"/>
      <c r="H105" s="146"/>
      <c r="I105" s="49">
        <f>(COUNTIFS($I$49:$AR$49,A99,$I$55:$AR$55,$I$67)+COUNTIFS($I$56:$AR$56,A99,$I$62:$AR$62,$I$67))</f>
        <v>0</v>
      </c>
      <c r="J105" s="49">
        <f>(COUNTIFS($I$49:$AR$49,A99,$I$55:$AR$55,$J$67)+COUNTIFS($I$56:$AR$56,A99,$I$62:$AR$62,$J$67))</f>
        <v>0</v>
      </c>
      <c r="K105" s="49">
        <f>(COUNTIFS($I$49:$AR$49,A99,$I$55:$AR$55,$K$67)+COUNTIFS($I$56:$AR$56,A99,$I$62:$AR$62,$K$67))</f>
        <v>0</v>
      </c>
      <c r="L105" s="49">
        <f>(COUNTIFS($I$49:$AR$49,A99,$I$55:$AR$55,$L$67)+COUNTIFS($I$56:$AR$56,A99,$I$62:$AR$62,$L$67))</f>
        <v>0</v>
      </c>
      <c r="M105" s="158"/>
      <c r="N105" s="159"/>
      <c r="O105" s="159"/>
      <c r="P105" s="160"/>
      <c r="Z105" s="145" t="s">
        <v>139</v>
      </c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49">
        <f>(COUNTIFS($I$49:$AR$49,Z99,$I$55:$AR$55,$I$67)+COUNTIFS($I$56:$AR$56,Z99,$I$62:$AR$62,$I$67))</f>
        <v>0</v>
      </c>
      <c r="AQ105" s="49">
        <f>(COUNTIFS($I$49:$AR$49,Z99,$I$55:$AR$55,$J$67)+COUNTIFS($I$56:$AR$56,Z99,$I$62:$AR$62,$J$67))</f>
        <v>0</v>
      </c>
      <c r="AR105" s="49">
        <f>(COUNTIFS($I$49:$AR$49,Z99,$I$55:$AR$55,$K$67)+COUNTIFS($I$56:$AR$56,Z99,$I$62:$AR$62,$K$67))</f>
        <v>0</v>
      </c>
      <c r="AS105" s="49">
        <f>(COUNTIFS($I$49:$AR$49,Z99,$I$55:$AR$55,$L$67)+COUNTIFS($I$56:$AR$56,Z99,$I$62:$AR$62,$L$67))</f>
        <v>0</v>
      </c>
      <c r="AT105" s="150"/>
      <c r="AU105" s="150"/>
      <c r="AV105" s="150"/>
      <c r="AW105" s="151"/>
    </row>
    <row r="106" spans="1:49" ht="20.100000000000001" customHeight="1" thickBot="1"/>
    <row r="107" spans="1:49" ht="20.100000000000001" customHeight="1">
      <c r="A107" s="142" t="s">
        <v>16</v>
      </c>
      <c r="B107" s="137"/>
      <c r="C107" s="137"/>
      <c r="D107" s="137"/>
      <c r="E107" s="137"/>
      <c r="F107" s="137"/>
      <c r="G107" s="137"/>
      <c r="H107" s="137"/>
      <c r="I107" s="51" t="s">
        <v>0</v>
      </c>
      <c r="J107" s="51" t="s">
        <v>2</v>
      </c>
      <c r="K107" s="51" t="s">
        <v>3</v>
      </c>
      <c r="L107" s="51" t="s">
        <v>5</v>
      </c>
      <c r="M107" s="137" t="s">
        <v>113</v>
      </c>
      <c r="N107" s="137"/>
      <c r="O107" s="137"/>
      <c r="P107" s="138"/>
      <c r="Z107" s="139" t="s">
        <v>18</v>
      </c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1"/>
      <c r="AP107" s="51" t="s">
        <v>0</v>
      </c>
      <c r="AQ107" s="51" t="s">
        <v>2</v>
      </c>
      <c r="AR107" s="51" t="s">
        <v>3</v>
      </c>
      <c r="AS107" s="51" t="s">
        <v>5</v>
      </c>
      <c r="AT107" s="137" t="s">
        <v>113</v>
      </c>
      <c r="AU107" s="137"/>
      <c r="AV107" s="137"/>
      <c r="AW107" s="138"/>
    </row>
    <row r="108" spans="1:49" ht="20.100000000000001" customHeight="1">
      <c r="A108" s="143" t="s">
        <v>134</v>
      </c>
      <c r="B108" s="144"/>
      <c r="C108" s="144"/>
      <c r="D108" s="144"/>
      <c r="E108" s="144"/>
      <c r="F108" s="144"/>
      <c r="G108" s="144"/>
      <c r="H108" s="144"/>
      <c r="I108" s="48">
        <f>(COUNTIFS($I$49:$AR$49,A107,$I$50:$AR$50,$I$67)+COUNTIFS($I$56:$AR$56,A107,$I$57:$AR$57,$I$67))</f>
        <v>0</v>
      </c>
      <c r="J108" s="48">
        <f>(COUNTIFS($I$49:$AR$49,A107,$I$50:$AR$50,$J$67)+COUNTIFS($I$56:$AR$56,A107,$I$57:$AR$57,$J$67))</f>
        <v>0</v>
      </c>
      <c r="K108" s="48">
        <f>(COUNTIFS($I$49:$AR$49,A107,$I$50:$AR$50,$K$67)+COUNTIFS($I$56:$AR$56,A107,$I$57:$AR$57,$K$67))</f>
        <v>0</v>
      </c>
      <c r="L108" s="48">
        <f>(COUNTIFS($I$49:$AR$49,A107,$I$50:$AR$50,$L$67)+COUNTIFS($I$56:$AR$56,A107,$I$57:$AR$57,$L$67))</f>
        <v>0</v>
      </c>
      <c r="M108" s="152" t="e">
        <f>(I108+I109+I110+I111+I112+I113)/(SUM(I108:K113))</f>
        <v>#DIV/0!</v>
      </c>
      <c r="N108" s="153"/>
      <c r="O108" s="153"/>
      <c r="P108" s="154"/>
      <c r="Q108" s="47"/>
      <c r="R108" s="47"/>
      <c r="S108" s="47"/>
      <c r="T108" s="47"/>
      <c r="U108" s="47"/>
      <c r="V108" s="47"/>
      <c r="W108" s="47"/>
      <c r="X108" s="47"/>
      <c r="Z108" s="143" t="s">
        <v>134</v>
      </c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48">
        <f>(COUNTIFS($I$49:$AR$49,Z107,$I$50:$AR$50,$I$67)+COUNTIFS($I$56:$AR$56,Z107,$I$57:$AR$57,$I$67))</f>
        <v>0</v>
      </c>
      <c r="AQ108" s="48">
        <f>(COUNTIFS($I$49:$AR$49,Z107,$I$50:$AR$50,$J$67)+COUNTIFS($I$56:$AR$56,Z107,$I$57:$AR$57,$J$67))</f>
        <v>0</v>
      </c>
      <c r="AR108" s="48">
        <f>(COUNTIFS($I$49:$AR$49,Z107,$I$50:$AR$50,$K$67)+COUNTIFS($I$56:$AR$56,Z107,$I$57:$AR$57,$K$67))</f>
        <v>0</v>
      </c>
      <c r="AS108" s="48">
        <f>(COUNTIFS($I$49:$AR$49,Z107,$I$50:$AR$50,$L$67)+COUNTIFS($I$56:$AR$56,Z107,$I$57:$AR$57,$L$67))</f>
        <v>0</v>
      </c>
      <c r="AT108" s="148" t="e">
        <f>(AP108+AP109+AP110+AP111+AP112+AP113)/(SUM(AP108:AR113))</f>
        <v>#DIV/0!</v>
      </c>
      <c r="AU108" s="148"/>
      <c r="AV108" s="148"/>
      <c r="AW108" s="149"/>
    </row>
    <row r="109" spans="1:49" ht="20.100000000000001" customHeight="1">
      <c r="A109" s="143" t="s">
        <v>135</v>
      </c>
      <c r="B109" s="144"/>
      <c r="C109" s="144"/>
      <c r="D109" s="144"/>
      <c r="E109" s="144"/>
      <c r="F109" s="144"/>
      <c r="G109" s="144"/>
      <c r="H109" s="144"/>
      <c r="I109" s="48">
        <f>(COUNTIFS($I$49:$AR$49,A107,$I$51:$AR$51,$I$67)+COUNTIFS($I$56:$AR$56,A107,$I$58:$AR$58,$I$67))</f>
        <v>0</v>
      </c>
      <c r="J109" s="48">
        <f>(COUNTIFS($I$49:$AR$49,A107,$I$51:$AR$51,$J$67)+COUNTIFS($I$56:$AR$56,A107,$I$58:$AR$58,$J$67))</f>
        <v>0</v>
      </c>
      <c r="K109" s="48">
        <f>(COUNTIFS($I$49:$AR$49,A107,$I$51:$AR$51,$K$67)+COUNTIFS($I$56:$AR$56,A107,$I$58:$AR$58,$K$67))</f>
        <v>0</v>
      </c>
      <c r="L109" s="48">
        <f>(COUNTIFS($I$49:$AR$49,A107,$I$51:$AR$51,$L$67)+COUNTIFS($I$56:$AR$56,A107,$I$58:$AR$58,$L$67))</f>
        <v>0</v>
      </c>
      <c r="M109" s="155"/>
      <c r="N109" s="156"/>
      <c r="O109" s="156"/>
      <c r="P109" s="157"/>
      <c r="Z109" s="143" t="s">
        <v>135</v>
      </c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48">
        <f>(COUNTIFS($I$49:$AR$49,Z107,$I$51:$AR$51,$I$67)+COUNTIFS($I$56:$AR$56,Z107,$I$58:$AR$58,$I$67))</f>
        <v>0</v>
      </c>
      <c r="AQ109" s="48">
        <f>(COUNTIFS($I$49:$AR$49,Z107,$I$51:$AR$51,$J$67)+COUNTIFS($I$56:$AR$56,Z107,$I$58:$AR$58,$J$67))</f>
        <v>0</v>
      </c>
      <c r="AR109" s="48">
        <f>(COUNTIFS($I$49:$AR$49,Z107,$I$51:$AR$51,$K$67)+COUNTIFS($I$56:$AR$56,Z107,$I$58:$AR$58,$K$67))</f>
        <v>0</v>
      </c>
      <c r="AS109" s="48">
        <f>(COUNTIFS($I$49:$AR$49,Z107,$I$51:$AR$51,$L$67)+COUNTIFS($I$56:$AR$56,Z107,$I$58:$AR$58,$L$67))</f>
        <v>0</v>
      </c>
      <c r="AT109" s="148"/>
      <c r="AU109" s="148"/>
      <c r="AV109" s="148"/>
      <c r="AW109" s="149"/>
    </row>
    <row r="110" spans="1:49" ht="20.100000000000001" customHeight="1">
      <c r="A110" s="143" t="s">
        <v>136</v>
      </c>
      <c r="B110" s="144"/>
      <c r="C110" s="144"/>
      <c r="D110" s="144"/>
      <c r="E110" s="144"/>
      <c r="F110" s="144"/>
      <c r="G110" s="144"/>
      <c r="H110" s="144"/>
      <c r="I110" s="48">
        <f>(COUNTIFS($I$49:$AR$49,A107,$I$52:$AR$52,$I$67)+COUNTIFS($I$56:$AR$56,A107,$I$59:$AR$59,$I$67))</f>
        <v>0</v>
      </c>
      <c r="J110" s="48">
        <f>(COUNTIFS($I$49:$AR$49,A107,$I$52:$AR$52,$J$67)+COUNTIFS($I$56:$AR$56,A107,$I$59:$AR$59,$J$67))</f>
        <v>0</v>
      </c>
      <c r="K110" s="48">
        <f>(COUNTIFS($I$49:$AR$49,A107,$I$52:$AR$52,$K$67)+COUNTIFS($I$56:$AR$56,A107,$I$59:$AR$59,$K$67))</f>
        <v>0</v>
      </c>
      <c r="L110" s="48">
        <f>(COUNTIFS($I$49:$AR$49,A107,$I$52:$AR$52,$L$67)+COUNTIFS($I$56:$AR$56,A107,$I$59:$AR$59,$L$67))</f>
        <v>0</v>
      </c>
      <c r="M110" s="155"/>
      <c r="N110" s="156"/>
      <c r="O110" s="156"/>
      <c r="P110" s="157"/>
      <c r="Z110" s="143" t="s">
        <v>136</v>
      </c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48">
        <f>(COUNTIFS($I$49:$AR$49,Z107,$I$52:$AR$52,$I$67)+COUNTIFS($I$56:$AR$56,Z107,$I$59:$AR$59,$I$67))</f>
        <v>0</v>
      </c>
      <c r="AQ110" s="48">
        <f>(COUNTIFS($I$49:$AR$49,Z107,$I$52:$AR$52,$J$67)+COUNTIFS($I$56:$AR$56,Z107,$I$59:$AR$59,$J$67))</f>
        <v>0</v>
      </c>
      <c r="AR110" s="48">
        <f>(COUNTIFS($I$49:$AR$49,Z107,$I$52:$AR$52,$K$67)+COUNTIFS($I$56:$AR$56,Z107,$I$59:$AR$59,$K$67))</f>
        <v>0</v>
      </c>
      <c r="AS110" s="48">
        <f>(COUNTIFS($I$49:$AR$49,Z107,$I$52:$AR$52,$L$67)+COUNTIFS($I$56:$AR$56,Z107,$I$59:$AR$59,$L$67))</f>
        <v>0</v>
      </c>
      <c r="AT110" s="148"/>
      <c r="AU110" s="148"/>
      <c r="AV110" s="148"/>
      <c r="AW110" s="149"/>
    </row>
    <row r="111" spans="1:49" ht="20.100000000000001" customHeight="1">
      <c r="A111" s="143" t="s">
        <v>137</v>
      </c>
      <c r="B111" s="144"/>
      <c r="C111" s="144"/>
      <c r="D111" s="144"/>
      <c r="E111" s="144"/>
      <c r="F111" s="144"/>
      <c r="G111" s="144"/>
      <c r="H111" s="144"/>
      <c r="I111" s="48">
        <f>(COUNTIFS($I$49:$AR$49,A107,$I$53:$AR$53,$I$67)+COUNTIFS($I$56:$AR$56,A107,$I$60:$AR$60,$I$67))</f>
        <v>0</v>
      </c>
      <c r="J111" s="48">
        <f>(COUNTIFS($I$49:$AR$49,A107,$I$53:$AR$53,$J$67)+COUNTIFS($I$56:$AR$56,A107,$I$60:$AR$60,$J$67))</f>
        <v>0</v>
      </c>
      <c r="K111" s="48">
        <f>(COUNTIFS($I$49:$AR$49,A107,$I$53:$AR$53,$K$67)+COUNTIFS($I$56:$AR$56,A107,$I$60:$AR$60,$K$67))</f>
        <v>0</v>
      </c>
      <c r="L111" s="48">
        <f>(COUNTIFS($I$49:$AR$49,A107,$I$53:$AR$53,$L$67)+COUNTIFS($I$56:$AR$56,A107,$I$60:$AR$60,$L$67))</f>
        <v>0</v>
      </c>
      <c r="M111" s="155"/>
      <c r="N111" s="156"/>
      <c r="O111" s="156"/>
      <c r="P111" s="157"/>
      <c r="Z111" s="143" t="s">
        <v>137</v>
      </c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48">
        <f>(COUNTIFS($I$49:$AR$49,Z107,$I$53:$AR$53,$I$67)+COUNTIFS($I$56:$AR$56,Z107,$I$60:$AR$60,$I$67))</f>
        <v>0</v>
      </c>
      <c r="AQ111" s="48">
        <f>(COUNTIFS($I$49:$AR$49,Z107,$I$53:$AR$53,$J$67)+COUNTIFS($I$56:$AR$56,Z107,$I$60:$AR$60,$J$67))</f>
        <v>0</v>
      </c>
      <c r="AR111" s="48">
        <f>(COUNTIFS($I$49:$AR$49,Z107,$I$53:$AR$53,$K$67)+COUNTIFS($I$56:$AR$56,Z107,$I$60:$AR$60,$K$67))</f>
        <v>0</v>
      </c>
      <c r="AS111" s="48">
        <f>(COUNTIFS($I$49:$AR$49,Z107,$I$53:$AR$53,$L$67)+COUNTIFS($I$56:$AR$56,Z107,$I$60:$AR$60,$L$67))</f>
        <v>0</v>
      </c>
      <c r="AT111" s="148"/>
      <c r="AU111" s="148"/>
      <c r="AV111" s="148"/>
      <c r="AW111" s="149"/>
    </row>
    <row r="112" spans="1:49" ht="20.100000000000001" customHeight="1">
      <c r="A112" s="143" t="s">
        <v>138</v>
      </c>
      <c r="B112" s="144"/>
      <c r="C112" s="144"/>
      <c r="D112" s="144"/>
      <c r="E112" s="144"/>
      <c r="F112" s="144"/>
      <c r="G112" s="144"/>
      <c r="H112" s="144"/>
      <c r="I112" s="48">
        <f>(COUNTIFS($I$49:$AR$49,A107,$I$54:$AR$54,$I$67)+COUNTIFS($I$56:$AR$56,A107,$I$61:$AR$61,$I$67))</f>
        <v>0</v>
      </c>
      <c r="J112" s="48">
        <f>(COUNTIFS($I$49:$AR$49,A107,$I$54:$AR$54,$J$67)+COUNTIFS($I$56:$AR$56,A107,$I$61:$AR$61,$J$67))</f>
        <v>0</v>
      </c>
      <c r="K112" s="48">
        <f>(COUNTIFS($I$49:$AR$49,A107,$I$54:$AR$54,$K$67)+COUNTIFS($I$56:$AR$56,A107,$I$61:$AR$61,$K$67))</f>
        <v>0</v>
      </c>
      <c r="L112" s="48">
        <f>(COUNTIFS($I$49:$AR$49,A107,$I$54:$AR$54,$L$67)+COUNTIFS($I$56:$AR$56,A107,$I$61:$AR$61,$L$67))</f>
        <v>0</v>
      </c>
      <c r="M112" s="155"/>
      <c r="N112" s="156"/>
      <c r="O112" s="156"/>
      <c r="P112" s="157"/>
      <c r="Z112" s="143" t="s">
        <v>138</v>
      </c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48">
        <f>(COUNTIFS($I$49:$AR$49,Z107,$I$54:$AR$54,$I$67)+COUNTIFS($I$56:$AR$56,Z107,$I$61:$AR$61,$I$67))</f>
        <v>0</v>
      </c>
      <c r="AQ112" s="48">
        <f>(COUNTIFS($I$49:$AR$49,Z107,$I$54:$AR$54,$J$67)+COUNTIFS($I$56:$AR$56,Z107,$I$61:$AR$61,$J$67))</f>
        <v>0</v>
      </c>
      <c r="AR112" s="48">
        <f>(COUNTIFS($I$49:$AR$49,Z107,$I$54:$AR$54,$K$67)+COUNTIFS($I$56:$AR$56,Z107,$I$61:$AR$61,$K$67))</f>
        <v>0</v>
      </c>
      <c r="AS112" s="48">
        <f>(COUNTIFS($I$49:$AR$49,Z107,$I$54:$AR$54,$L$67)+COUNTIFS($I$56:$AR$56,Z107,$I$61:$AR$61,$L$67))</f>
        <v>0</v>
      </c>
      <c r="AT112" s="148"/>
      <c r="AU112" s="148"/>
      <c r="AV112" s="148"/>
      <c r="AW112" s="149"/>
    </row>
    <row r="113" spans="1:49" ht="20.100000000000001" customHeight="1" thickBot="1">
      <c r="A113" s="145" t="s">
        <v>139</v>
      </c>
      <c r="B113" s="146"/>
      <c r="C113" s="146"/>
      <c r="D113" s="146"/>
      <c r="E113" s="146"/>
      <c r="F113" s="146"/>
      <c r="G113" s="146"/>
      <c r="H113" s="146"/>
      <c r="I113" s="49">
        <f>(COUNTIFS($I$49:$AR$49,A107,$I$55:$AR$55,$I$67)+COUNTIFS($I$56:$AR$56,A107,$I$62:$AR$62,$I$67))</f>
        <v>0</v>
      </c>
      <c r="J113" s="49">
        <f>(COUNTIFS($I$49:$AR$49,A107,$I$55:$AR$55,$J$67)+COUNTIFS($I$56:$AR$56,A107,$I$62:$AR$62,$J$67))</f>
        <v>0</v>
      </c>
      <c r="K113" s="49">
        <f>(COUNTIFS($I$49:$AR$49,A107,$I$55:$AR$55,$K$67)+COUNTIFS($I$56:$AR$56,A107,$I$62:$AR$62,$K$67))</f>
        <v>0</v>
      </c>
      <c r="L113" s="49">
        <f>(COUNTIFS($I$49:$AR$49,A107,$I$55:$AR$55,$L$67)+COUNTIFS($I$56:$AR$56,A107,$I$62:$AR$62,$L$67))</f>
        <v>0</v>
      </c>
      <c r="M113" s="158"/>
      <c r="N113" s="159"/>
      <c r="O113" s="159"/>
      <c r="P113" s="160"/>
      <c r="Z113" s="145" t="s">
        <v>139</v>
      </c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49">
        <f>(COUNTIFS($I$49:$AR$49,Z107,$I$55:$AR$55,$I$67)+COUNTIFS($I$56:$AR$56,Z107,$I$62:$AR$62,$I$67))</f>
        <v>0</v>
      </c>
      <c r="AQ113" s="49">
        <f>(COUNTIFS($I$49:$AR$49,Z107,$I$55:$AR$55,$J$67)+COUNTIFS($I$56:$AR$56,Z107,$I$62:$AR$62,$J$67))</f>
        <v>0</v>
      </c>
      <c r="AR113" s="49">
        <f>(COUNTIFS($I$49:$AR$49,Z107,$I$55:$AR$55,$K$67)+COUNTIFS($I$56:$AR$56,Z107,$I$62:$AR$62,$K$67))</f>
        <v>0</v>
      </c>
      <c r="AS113" s="49">
        <f>(COUNTIFS($I$49:$AR$49,Z107,$I$55:$AR$55,$L$67)+COUNTIFS($I$56:$AR$56,Z107,$I$62:$AR$62,$L$67))</f>
        <v>0</v>
      </c>
      <c r="AT113" s="150"/>
      <c r="AU113" s="150"/>
      <c r="AV113" s="150"/>
      <c r="AW113" s="151"/>
    </row>
    <row r="114" spans="1:49" ht="20.100000000000001" customHeight="1" thickBot="1"/>
    <row r="115" spans="1:49" ht="20.100000000000001" customHeight="1">
      <c r="A115" s="142" t="s">
        <v>19</v>
      </c>
      <c r="B115" s="137"/>
      <c r="C115" s="137"/>
      <c r="D115" s="137"/>
      <c r="E115" s="137"/>
      <c r="F115" s="137"/>
      <c r="G115" s="137"/>
      <c r="H115" s="137"/>
      <c r="I115" s="51" t="s">
        <v>0</v>
      </c>
      <c r="J115" s="51" t="s">
        <v>2</v>
      </c>
      <c r="K115" s="51" t="s">
        <v>3</v>
      </c>
      <c r="L115" s="51" t="s">
        <v>5</v>
      </c>
      <c r="M115" s="137" t="s">
        <v>113</v>
      </c>
      <c r="N115" s="137"/>
      <c r="O115" s="137"/>
      <c r="P115" s="138"/>
      <c r="Z115" s="139" t="s">
        <v>20</v>
      </c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1"/>
      <c r="AP115" s="51" t="s">
        <v>0</v>
      </c>
      <c r="AQ115" s="51" t="s">
        <v>2</v>
      </c>
      <c r="AR115" s="51" t="s">
        <v>3</v>
      </c>
      <c r="AS115" s="51" t="s">
        <v>5</v>
      </c>
      <c r="AT115" s="137" t="s">
        <v>113</v>
      </c>
      <c r="AU115" s="137"/>
      <c r="AV115" s="137"/>
      <c r="AW115" s="138"/>
    </row>
    <row r="116" spans="1:49" ht="20.100000000000001" customHeight="1">
      <c r="A116" s="143" t="s">
        <v>134</v>
      </c>
      <c r="B116" s="144"/>
      <c r="C116" s="144"/>
      <c r="D116" s="144"/>
      <c r="E116" s="144"/>
      <c r="F116" s="144"/>
      <c r="G116" s="144"/>
      <c r="H116" s="144"/>
      <c r="I116" s="48">
        <f>(COUNTIFS($I$49:$AR$49,A115,$I$50:$AR$50,$I$67)+COUNTIFS($I$56:$AR$56,A115,$I$57:$AR$57,$I$67))</f>
        <v>0</v>
      </c>
      <c r="J116" s="48">
        <f>(COUNTIFS($I$49:$AR$49,A115,$I$50:$AR$50,$J$67)+COUNTIFS($I$56:$AR$56,A115,$I$57:$AR$57,$J$67))</f>
        <v>0</v>
      </c>
      <c r="K116" s="48">
        <f>(COUNTIFS($I$49:$AR$49,A115,$I$50:$AR$50,$K$67)+COUNTIFS($I$56:$AR$56,A115,$I$57:$AR$57,$K$67))</f>
        <v>0</v>
      </c>
      <c r="L116" s="48">
        <f>(COUNTIFS($I$49:$AR$49,A115,$I$50:$AR$50,$L$67)+COUNTIFS($I$56:$AR$56,A115,$I$57:$AR$57,$L$67))</f>
        <v>0</v>
      </c>
      <c r="M116" s="152" t="e">
        <f>(I116+I117+I118+I119+I120+I121)/(SUM(I116:K121))</f>
        <v>#DIV/0!</v>
      </c>
      <c r="N116" s="153"/>
      <c r="O116" s="153"/>
      <c r="P116" s="154"/>
      <c r="Q116" s="47"/>
      <c r="R116" s="47"/>
      <c r="S116" s="47"/>
      <c r="T116" s="47"/>
      <c r="U116" s="47"/>
      <c r="V116" s="47"/>
      <c r="W116" s="47"/>
      <c r="X116" s="47"/>
      <c r="Z116" s="143" t="s">
        <v>134</v>
      </c>
      <c r="AA116" s="144"/>
      <c r="AB116" s="144"/>
      <c r="AC116" s="144"/>
      <c r="AD116" s="144"/>
      <c r="AE116" s="144"/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48">
        <f>(COUNTIFS($I$49:$AR$49,Z115,$I$50:$AR$50,$I$67)+COUNTIFS($I$56:$AR$56,Z115,$I$57:$AR$57,$I$67))</f>
        <v>0</v>
      </c>
      <c r="AQ116" s="48">
        <f>(COUNTIFS($I$49:$AR$49,Z115,$I$50:$AR$50,$J$67)+COUNTIFS($I$56:$AR$56,Z115,$I$57:$AR$57,$J$67))</f>
        <v>0</v>
      </c>
      <c r="AR116" s="48">
        <f>(COUNTIFS($I$49:$AR$49,Z115,$I$50:$AR$50,$K$67)+COUNTIFS($I$56:$AR$56,Z115,$I$57:$AR$57,$K$67))</f>
        <v>0</v>
      </c>
      <c r="AS116" s="48">
        <f>(COUNTIFS($I$49:$AR$49,Z115,$I$50:$AR$50,$L$67)+COUNTIFS($I$56:$AR$56,Z115,$I$57:$AR$57,$L$67))</f>
        <v>0</v>
      </c>
      <c r="AT116" s="148" t="e">
        <f>(AP116+AP117+AP118+AP119+AP120+AP121)/(SUM(AP116:AR121))</f>
        <v>#DIV/0!</v>
      </c>
      <c r="AU116" s="148"/>
      <c r="AV116" s="148"/>
      <c r="AW116" s="149"/>
    </row>
    <row r="117" spans="1:49" ht="20.100000000000001" customHeight="1">
      <c r="A117" s="143" t="s">
        <v>135</v>
      </c>
      <c r="B117" s="144"/>
      <c r="C117" s="144"/>
      <c r="D117" s="144"/>
      <c r="E117" s="144"/>
      <c r="F117" s="144"/>
      <c r="G117" s="144"/>
      <c r="H117" s="144"/>
      <c r="I117" s="48">
        <f>(COUNTIFS($I$49:$AR$49,A115,$I$51:$AR$51,$I$67)+COUNTIFS($I$56:$AR$56,A115,$I$58:$AR$58,$I$67))</f>
        <v>0</v>
      </c>
      <c r="J117" s="48">
        <f>(COUNTIFS($I$49:$AR$49,A115,$I$51:$AR$51,$J$67)+COUNTIFS($I$56:$AR$56,A115,$I$58:$AR$58,$J$67))</f>
        <v>0</v>
      </c>
      <c r="K117" s="48">
        <f>(COUNTIFS($I$49:$AR$49,A115,$I$51:$AR$51,$K$67)+COUNTIFS($I$56:$AR$56,A115,$I$58:$AR$58,$K$67))</f>
        <v>0</v>
      </c>
      <c r="L117" s="48">
        <f>(COUNTIFS($I$49:$AR$49,A115,$I$51:$AR$51,$L$67)+COUNTIFS($I$56:$AR$56,A115,$I$58:$AR$58,$L$67))</f>
        <v>0</v>
      </c>
      <c r="M117" s="155"/>
      <c r="N117" s="156"/>
      <c r="O117" s="156"/>
      <c r="P117" s="157"/>
      <c r="Z117" s="143" t="s">
        <v>135</v>
      </c>
      <c r="AA117" s="144"/>
      <c r="AB117" s="144"/>
      <c r="AC117" s="144"/>
      <c r="AD117" s="144"/>
      <c r="AE117" s="144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48">
        <f>(COUNTIFS($I$49:$AR$49,Z115,$I$51:$AR$51,$I$67)+COUNTIFS($I$56:$AR$56,Z115,$I$58:$AR$58,$I$67))</f>
        <v>0</v>
      </c>
      <c r="AQ117" s="48">
        <f>(COUNTIFS($I$49:$AR$49,Z115,$I$51:$AR$51,$J$67)+COUNTIFS($I$56:$AR$56,Z115,$I$58:$AR$58,$J$67))</f>
        <v>0</v>
      </c>
      <c r="AR117" s="48">
        <f>(COUNTIFS($I$49:$AR$49,Z115,$I$51:$AR$51,$K$67)+COUNTIFS($I$56:$AR$56,Z115,$I$58:$AR$58,$K$67))</f>
        <v>0</v>
      </c>
      <c r="AS117" s="48">
        <f>(COUNTIFS($I$49:$AR$49,Z115,$I$51:$AR$51,$L$67)+COUNTIFS($I$56:$AR$56,Z115,$I$58:$AR$58,$L$67))</f>
        <v>0</v>
      </c>
      <c r="AT117" s="148"/>
      <c r="AU117" s="148"/>
      <c r="AV117" s="148"/>
      <c r="AW117" s="149"/>
    </row>
    <row r="118" spans="1:49" ht="20.100000000000001" customHeight="1">
      <c r="A118" s="143" t="s">
        <v>136</v>
      </c>
      <c r="B118" s="144"/>
      <c r="C118" s="144"/>
      <c r="D118" s="144"/>
      <c r="E118" s="144"/>
      <c r="F118" s="144"/>
      <c r="G118" s="144"/>
      <c r="H118" s="144"/>
      <c r="I118" s="48">
        <f>(COUNTIFS($I$49:$AR$49,A115,$I$52:$AR$52,$I$67)+COUNTIFS($I$56:$AR$56,A115,$I$59:$AR$59,$I$67))</f>
        <v>0</v>
      </c>
      <c r="J118" s="48">
        <f>(COUNTIFS($I$49:$AR$49,A115,$I$52:$AR$52,$J$67)+COUNTIFS($I$56:$AR$56,A115,$I$59:$AR$59,$J$67))</f>
        <v>0</v>
      </c>
      <c r="K118" s="48">
        <f>(COUNTIFS($I$49:$AR$49,A115,$I$52:$AR$52,$K$67)+COUNTIFS($I$56:$AR$56,A115,$I$59:$AR$59,$K$67))</f>
        <v>0</v>
      </c>
      <c r="L118" s="48">
        <f>(COUNTIFS($I$49:$AR$49,A115,$I$52:$AR$52,$L$67)+COUNTIFS($I$56:$AR$56,A115,$I$59:$AR$59,$L$67))</f>
        <v>0</v>
      </c>
      <c r="M118" s="155"/>
      <c r="N118" s="156"/>
      <c r="O118" s="156"/>
      <c r="P118" s="157"/>
      <c r="Z118" s="143" t="s">
        <v>136</v>
      </c>
      <c r="AA118" s="144"/>
      <c r="AB118" s="144"/>
      <c r="AC118" s="144"/>
      <c r="AD118" s="144"/>
      <c r="AE118" s="144"/>
      <c r="AF118" s="144"/>
      <c r="AG118" s="144"/>
      <c r="AH118" s="144"/>
      <c r="AI118" s="144"/>
      <c r="AJ118" s="144"/>
      <c r="AK118" s="144"/>
      <c r="AL118" s="144"/>
      <c r="AM118" s="144"/>
      <c r="AN118" s="144"/>
      <c r="AO118" s="144"/>
      <c r="AP118" s="48">
        <f>(COUNTIFS($I$49:$AR$49,Z115,$I$52:$AR$52,$I$67)+COUNTIFS($I$56:$AR$56,Z115,$I$59:$AR$59,$I$67))</f>
        <v>0</v>
      </c>
      <c r="AQ118" s="48">
        <f>(COUNTIFS($I$49:$AR$49,Z115,$I$52:$AR$52,$J$67)+COUNTIFS($I$56:$AR$56,Z115,$I$59:$AR$59,$J$67))</f>
        <v>0</v>
      </c>
      <c r="AR118" s="48">
        <f>(COUNTIFS($I$49:$AR$49,Z115,$I$52:$AR$52,$K$67)+COUNTIFS($I$56:$AR$56,Z115,$I$59:$AR$59,$K$67))</f>
        <v>0</v>
      </c>
      <c r="AS118" s="48">
        <f>(COUNTIFS($I$49:$AR$49,Z115,$I$52:$AR$52,$L$67)+COUNTIFS($I$56:$AR$56,Z115,$I$59:$AR$59,$L$67))</f>
        <v>0</v>
      </c>
      <c r="AT118" s="148"/>
      <c r="AU118" s="148"/>
      <c r="AV118" s="148"/>
      <c r="AW118" s="149"/>
    </row>
    <row r="119" spans="1:49" ht="20.100000000000001" customHeight="1">
      <c r="A119" s="143" t="s">
        <v>137</v>
      </c>
      <c r="B119" s="144"/>
      <c r="C119" s="144"/>
      <c r="D119" s="144"/>
      <c r="E119" s="144"/>
      <c r="F119" s="144"/>
      <c r="G119" s="144"/>
      <c r="H119" s="144"/>
      <c r="I119" s="48">
        <f>(COUNTIFS($I$49:$AR$49,A115,$I$53:$AR$53,$I$67)+COUNTIFS($I$56:$AR$56,A115,$I$60:$AR$60,$I$67))</f>
        <v>0</v>
      </c>
      <c r="J119" s="48">
        <f>(COUNTIFS($I$49:$AR$49,A115,$I$53:$AR$53,$J$67)+COUNTIFS($I$56:$AR$56,A115,$I$60:$AR$60,$J$67))</f>
        <v>0</v>
      </c>
      <c r="K119" s="48">
        <f>(COUNTIFS($I$49:$AR$49,A115,$I$53:$AR$53,$K$67)+COUNTIFS($I$56:$AR$56,A115,$I$60:$AR$60,$K$67))</f>
        <v>0</v>
      </c>
      <c r="L119" s="48">
        <f>(COUNTIFS($I$49:$AR$49,A115,$I$53:$AR$53,$L$67)+COUNTIFS($I$56:$AR$56,A115,$I$60:$AR$60,$L$67))</f>
        <v>0</v>
      </c>
      <c r="M119" s="155"/>
      <c r="N119" s="156"/>
      <c r="O119" s="156"/>
      <c r="P119" s="157"/>
      <c r="Z119" s="143" t="s">
        <v>137</v>
      </c>
      <c r="AA119" s="144"/>
      <c r="AB119" s="144"/>
      <c r="AC119" s="144"/>
      <c r="AD119" s="144"/>
      <c r="AE119" s="144"/>
      <c r="AF119" s="144"/>
      <c r="AG119" s="144"/>
      <c r="AH119" s="144"/>
      <c r="AI119" s="144"/>
      <c r="AJ119" s="144"/>
      <c r="AK119" s="144"/>
      <c r="AL119" s="144"/>
      <c r="AM119" s="144"/>
      <c r="AN119" s="144"/>
      <c r="AO119" s="144"/>
      <c r="AP119" s="48">
        <f>(COUNTIFS($I$49:$AR$49,Z115,$I$53:$AR$53,$I$67)+COUNTIFS($I$56:$AR$56,Z115,$I$60:$AR$60,$I$67))</f>
        <v>0</v>
      </c>
      <c r="AQ119" s="48">
        <f>(COUNTIFS($I$49:$AR$49,Z115,$I$53:$AR$53,$J$67)+COUNTIFS($I$56:$AR$56,Z115,$I$60:$AR$60,$J$67))</f>
        <v>0</v>
      </c>
      <c r="AR119" s="48">
        <f>(COUNTIFS($I$49:$AR$49,Z115,$I$53:$AR$53,$K$67)+COUNTIFS($I$56:$AR$56,Z115,$I$60:$AR$60,$K$67))</f>
        <v>0</v>
      </c>
      <c r="AS119" s="48">
        <f>(COUNTIFS($I$49:$AR$49,Z115,$I$53:$AR$53,$L$67)+COUNTIFS($I$56:$AR$56,Z115,$I$60:$AR$60,$L$67))</f>
        <v>0</v>
      </c>
      <c r="AT119" s="148"/>
      <c r="AU119" s="148"/>
      <c r="AV119" s="148"/>
      <c r="AW119" s="149"/>
    </row>
    <row r="120" spans="1:49" ht="20.100000000000001" customHeight="1">
      <c r="A120" s="143" t="s">
        <v>138</v>
      </c>
      <c r="B120" s="144"/>
      <c r="C120" s="144"/>
      <c r="D120" s="144"/>
      <c r="E120" s="144"/>
      <c r="F120" s="144"/>
      <c r="G120" s="144"/>
      <c r="H120" s="144"/>
      <c r="I120" s="48">
        <f>(COUNTIFS($I$49:$AR$49,A115,$I$54:$AR$54,$I$67)+COUNTIFS($I$56:$AR$56,A115,$I$61:$AR$61,$I$67))</f>
        <v>0</v>
      </c>
      <c r="J120" s="48">
        <f>(COUNTIFS($I$49:$AR$49,A115,$I$54:$AR$54,$J$67)+COUNTIFS($I$56:$AR$56,A115,$I$61:$AR$61,$J$67))</f>
        <v>0</v>
      </c>
      <c r="K120" s="48">
        <f>(COUNTIFS($I$49:$AR$49,A115,$I$54:$AR$54,$K$67)+COUNTIFS($I$56:$AR$56,A115,$I$61:$AR$61,$K$67))</f>
        <v>0</v>
      </c>
      <c r="L120" s="48">
        <f>(COUNTIFS($I$49:$AR$49,A115,$I$54:$AR$54,$L$67)+COUNTIFS($I$56:$AR$56,A115,$I$61:$AR$61,$L$67))</f>
        <v>0</v>
      </c>
      <c r="M120" s="155"/>
      <c r="N120" s="156"/>
      <c r="O120" s="156"/>
      <c r="P120" s="157"/>
      <c r="Z120" s="143" t="s">
        <v>138</v>
      </c>
      <c r="AA120" s="144"/>
      <c r="AB120" s="144"/>
      <c r="AC120" s="144"/>
      <c r="AD120" s="144"/>
      <c r="AE120" s="144"/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48">
        <f>(COUNTIFS($I$49:$AR$49,Z115,$I$54:$AR$54,$I$67)+COUNTIFS($I$56:$AR$56,Z115,$I$61:$AR$61,$I$67))</f>
        <v>0</v>
      </c>
      <c r="AQ120" s="48">
        <f>(COUNTIFS($I$49:$AR$49,Z115,$I$54:$AR$54,$J$67)+COUNTIFS($I$56:$AR$56,Z115,$I$61:$AR$61,$J$67))</f>
        <v>0</v>
      </c>
      <c r="AR120" s="48">
        <f>(COUNTIFS($I$49:$AR$49,Z115,$I$54:$AR$54,$K$67)+COUNTIFS($I$56:$AR$56,Z115,$I$61:$AR$61,$K$67))</f>
        <v>0</v>
      </c>
      <c r="AS120" s="48">
        <f>(COUNTIFS($I$49:$AR$49,Z115,$I$54:$AR$54,$L$67)+COUNTIFS($I$56:$AR$56,Z115,$I$61:$AR$61,$L$67))</f>
        <v>0</v>
      </c>
      <c r="AT120" s="148"/>
      <c r="AU120" s="148"/>
      <c r="AV120" s="148"/>
      <c r="AW120" s="149"/>
    </row>
    <row r="121" spans="1:49" ht="20.100000000000001" customHeight="1" thickBot="1">
      <c r="A121" s="145" t="s">
        <v>139</v>
      </c>
      <c r="B121" s="146"/>
      <c r="C121" s="146"/>
      <c r="D121" s="146"/>
      <c r="E121" s="146"/>
      <c r="F121" s="146"/>
      <c r="G121" s="146"/>
      <c r="H121" s="146"/>
      <c r="I121" s="49">
        <f>(COUNTIFS($I$49:$AR$49,A115,$I$55:$AR$55,$I$67)+COUNTIFS($I$56:$AR$56,A115,$I$62:$AR$62,$I$67))</f>
        <v>0</v>
      </c>
      <c r="J121" s="49">
        <f>(COUNTIFS($I$49:$AR$49,A115,$I$55:$AR$55,$J$67)+COUNTIFS($I$56:$AR$56,A115,$I$62:$AR$62,$J$67))</f>
        <v>0</v>
      </c>
      <c r="K121" s="49">
        <f>(COUNTIFS($I$49:$AR$49,A115,$I$55:$AR$55,$K$67)+COUNTIFS($I$56:$AR$56,A115,$I$62:$AR$62,$K$67))</f>
        <v>0</v>
      </c>
      <c r="L121" s="49">
        <f>(COUNTIFS($I$49:$AR$49,A115,$I$55:$AR$55,$L$67)+COUNTIFS($I$56:$AR$56,A115,$I$62:$AR$62,$L$67))</f>
        <v>0</v>
      </c>
      <c r="M121" s="158"/>
      <c r="N121" s="159"/>
      <c r="O121" s="159"/>
      <c r="P121" s="160"/>
      <c r="Z121" s="145" t="s">
        <v>139</v>
      </c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49">
        <f>(COUNTIFS($I$49:$AR$49,Z115,$I$55:$AR$55,$I$67)+COUNTIFS($I$56:$AR$56,Z115,$I$62:$AR$62,$I$67))</f>
        <v>0</v>
      </c>
      <c r="AQ121" s="49">
        <f>(COUNTIFS($I$49:$AR$49,Z115,$I$55:$AR$55,$J$67)+COUNTIFS($I$56:$AR$56,Z115,$I$62:$AR$62,$J$67))</f>
        <v>0</v>
      </c>
      <c r="AR121" s="49">
        <f>(COUNTIFS($I$49:$AR$49,Z115,$I$55:$AR$55,$K$67)+COUNTIFS($I$56:$AR$56,Z115,$I$62:$AR$62,$K$67))</f>
        <v>0</v>
      </c>
      <c r="AS121" s="49">
        <f>(COUNTIFS($I$49:$AR$49,Z115,$I$55:$AR$55,$L$67)+COUNTIFS($I$56:$AR$56,Z115,$I$62:$AR$62,$L$67))</f>
        <v>0</v>
      </c>
      <c r="AT121" s="150"/>
      <c r="AU121" s="150"/>
      <c r="AV121" s="150"/>
      <c r="AW121" s="151"/>
    </row>
    <row r="122" spans="1:49" ht="20.100000000000001" customHeight="1" thickBot="1"/>
    <row r="123" spans="1:49" ht="20.100000000000001" customHeight="1">
      <c r="A123" s="142" t="s">
        <v>21</v>
      </c>
      <c r="B123" s="137"/>
      <c r="C123" s="137"/>
      <c r="D123" s="137"/>
      <c r="E123" s="137"/>
      <c r="F123" s="137"/>
      <c r="G123" s="137"/>
      <c r="H123" s="137"/>
      <c r="I123" s="51" t="s">
        <v>0</v>
      </c>
      <c r="J123" s="51" t="s">
        <v>2</v>
      </c>
      <c r="K123" s="51" t="s">
        <v>3</v>
      </c>
      <c r="L123" s="51" t="s">
        <v>5</v>
      </c>
      <c r="M123" s="137" t="s">
        <v>113</v>
      </c>
      <c r="N123" s="137"/>
      <c r="O123" s="137"/>
      <c r="P123" s="138"/>
      <c r="Z123" s="139" t="s">
        <v>22</v>
      </c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1"/>
      <c r="AP123" s="51"/>
      <c r="AQ123" s="51"/>
      <c r="AR123" s="51"/>
      <c r="AS123" s="51"/>
      <c r="AT123" s="137"/>
      <c r="AU123" s="137"/>
      <c r="AV123" s="137"/>
      <c r="AW123" s="138"/>
    </row>
    <row r="124" spans="1:49" ht="20.100000000000001" customHeight="1">
      <c r="A124" s="143" t="s">
        <v>134</v>
      </c>
      <c r="B124" s="144"/>
      <c r="C124" s="144"/>
      <c r="D124" s="144"/>
      <c r="E124" s="144"/>
      <c r="F124" s="144"/>
      <c r="G124" s="144"/>
      <c r="H124" s="144"/>
      <c r="I124" s="48">
        <f>(COUNTIFS($I$49:$AR$49,A123,$I$50:$AR$50,$I$67)+COUNTIFS($I$56:$AR$56,A123,$I$57:$AR$57,$I$67))</f>
        <v>0</v>
      </c>
      <c r="J124" s="48">
        <f>(COUNTIFS($I$49:$AR$49,A123,$I$50:$AR$50,$J$67)+COUNTIFS($I$56:$AR$56,A123,$I$57:$AR$57,$J$67))</f>
        <v>0</v>
      </c>
      <c r="K124" s="48">
        <f>(COUNTIFS($I$49:$AR$49,A123,$I$50:$AR$50,$K$67)+COUNTIFS($I$56:$AR$56,A123,$I$57:$AR$57,$K$67))</f>
        <v>0</v>
      </c>
      <c r="L124" s="48">
        <f>(COUNTIFS($I$49:$AR$49,A123,$I$50:$AR$50,$L$67)+COUNTIFS($I$56:$AR$56,A123,$I$57:$AR$57,$L$67))</f>
        <v>0</v>
      </c>
      <c r="M124" s="152" t="e">
        <f>(I124+I125+I126+I127+I128+I129)/(SUM(I124:K129))</f>
        <v>#DIV/0!</v>
      </c>
      <c r="N124" s="153"/>
      <c r="O124" s="153"/>
      <c r="P124" s="154"/>
      <c r="Q124" s="47"/>
      <c r="R124" s="47"/>
      <c r="S124" s="47"/>
      <c r="T124" s="47"/>
      <c r="U124" s="47"/>
      <c r="V124" s="47"/>
      <c r="W124" s="47"/>
      <c r="X124" s="47"/>
      <c r="Z124" s="143" t="s">
        <v>134</v>
      </c>
      <c r="AA124" s="144"/>
      <c r="AB124" s="144"/>
      <c r="AC124" s="144"/>
      <c r="AD124" s="144"/>
      <c r="AE124" s="144"/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</row>
    <row r="125" spans="1:49" ht="20.100000000000001" customHeight="1">
      <c r="A125" s="143" t="s">
        <v>135</v>
      </c>
      <c r="B125" s="144"/>
      <c r="C125" s="144"/>
      <c r="D125" s="144"/>
      <c r="E125" s="144"/>
      <c r="F125" s="144"/>
      <c r="G125" s="144"/>
      <c r="H125" s="144"/>
      <c r="I125" s="48">
        <f>(COUNTIFS($I$49:$AR$49,A123,$I$51:$AR$51,$I$67)+COUNTIFS($I$56:$AR$56,A123,$I$58:$AR$58,$I$67))</f>
        <v>0</v>
      </c>
      <c r="J125" s="48">
        <f>(COUNTIFS($I$49:$AR$49,A123,$I$51:$AR$51,$J$67)+COUNTIFS($I$56:$AR$56,A123,$I$58:$AR$58,$J$67))</f>
        <v>0</v>
      </c>
      <c r="K125" s="48">
        <f>(COUNTIFS($I$49:$AR$49,A123,$I$51:$AR$51,$K$67)+COUNTIFS($I$56:$AR$56,A123,$I$58:$AR$58,$K$67))</f>
        <v>0</v>
      </c>
      <c r="L125" s="48">
        <f>(COUNTIFS($I$49:$AR$49,A123,$I$51:$AR$51,$L$67)+COUNTIFS($I$56:$AR$56,A123,$I$58:$AR$58,$L$67))</f>
        <v>0</v>
      </c>
      <c r="M125" s="155"/>
      <c r="N125" s="156"/>
      <c r="O125" s="156"/>
      <c r="P125" s="157"/>
      <c r="Z125" s="143" t="s">
        <v>135</v>
      </c>
      <c r="AA125" s="144"/>
      <c r="AB125" s="144"/>
      <c r="AC125" s="144"/>
      <c r="AD125" s="144"/>
      <c r="AE125" s="144"/>
      <c r="AF125" s="144"/>
      <c r="AG125" s="144"/>
      <c r="AH125" s="144"/>
      <c r="AI125" s="144"/>
      <c r="AJ125" s="144"/>
      <c r="AK125" s="144"/>
      <c r="AL125" s="144"/>
      <c r="AM125" s="144"/>
      <c r="AN125" s="144"/>
      <c r="AO125" s="144"/>
    </row>
    <row r="126" spans="1:49" ht="20.100000000000001" customHeight="1">
      <c r="A126" s="143" t="s">
        <v>136</v>
      </c>
      <c r="B126" s="144"/>
      <c r="C126" s="144"/>
      <c r="D126" s="144"/>
      <c r="E126" s="144"/>
      <c r="F126" s="144"/>
      <c r="G126" s="144"/>
      <c r="H126" s="144"/>
      <c r="I126" s="48">
        <f>(COUNTIFS($I$49:$AR$49,A123,$I$52:$AR$52,$I$67)+COUNTIFS($I$56:$AR$56,A123,$I$59:$AR$59,$I$67))</f>
        <v>0</v>
      </c>
      <c r="J126" s="48">
        <f>(COUNTIFS($I$49:$AR$49,A123,$I$52:$AR$52,$J$67)+COUNTIFS($I$56:$AR$56,A123,$I$59:$AR$59,$J$67))</f>
        <v>0</v>
      </c>
      <c r="K126" s="48">
        <f>(COUNTIFS($I$49:$AR$49,A123,$I$52:$AR$52,$K$67)+COUNTIFS($I$56:$AR$56,A123,$I$59:$AR$59,$K$67))</f>
        <v>0</v>
      </c>
      <c r="L126" s="48">
        <f>(COUNTIFS($I$49:$AR$49,A123,$I$52:$AR$52,$L$67)+COUNTIFS($I$56:$AR$56,A123,$I$59:$AR$59,$L$67))</f>
        <v>0</v>
      </c>
      <c r="M126" s="155"/>
      <c r="N126" s="156"/>
      <c r="O126" s="156"/>
      <c r="P126" s="157"/>
      <c r="Z126" s="143" t="s">
        <v>136</v>
      </c>
      <c r="AA126" s="144"/>
      <c r="AB126" s="144"/>
      <c r="AC126" s="144"/>
      <c r="AD126" s="144"/>
      <c r="AE126" s="144"/>
      <c r="AF126" s="144"/>
      <c r="AG126" s="144"/>
      <c r="AH126" s="144"/>
      <c r="AI126" s="144"/>
      <c r="AJ126" s="144"/>
      <c r="AK126" s="144"/>
      <c r="AL126" s="144"/>
      <c r="AM126" s="144"/>
      <c r="AN126" s="144"/>
      <c r="AO126" s="144"/>
    </row>
    <row r="127" spans="1:49" ht="20.100000000000001" customHeight="1">
      <c r="A127" s="143" t="s">
        <v>137</v>
      </c>
      <c r="B127" s="144"/>
      <c r="C127" s="144"/>
      <c r="D127" s="144"/>
      <c r="E127" s="144"/>
      <c r="F127" s="144"/>
      <c r="G127" s="144"/>
      <c r="H127" s="144"/>
      <c r="I127" s="48">
        <f>(COUNTIFS($I$49:$AR$49,A123,$I$53:$AR$53,$I$67)+COUNTIFS($I$56:$AR$56,A123,$I$60:$AR$60,$I$67))</f>
        <v>0</v>
      </c>
      <c r="J127" s="48">
        <f>(COUNTIFS($I$49:$AR$49,A123,$I$53:$AR$53,$J$67)+COUNTIFS($I$56:$AR$56,A123,$I$60:$AR$60,$J$67))</f>
        <v>0</v>
      </c>
      <c r="K127" s="48">
        <f>(COUNTIFS($I$49:$AR$49,A123,$I$53:$AR$53,$K$67)+COUNTIFS($I$56:$AR$56,A123,$I$60:$AR$60,$K$67))</f>
        <v>0</v>
      </c>
      <c r="L127" s="48">
        <f>(COUNTIFS($I$49:$AR$49,A123,$I$53:$AR$53,$L$67)+COUNTIFS($I$56:$AR$56,A123,$I$60:$AR$60,$L$67))</f>
        <v>0</v>
      </c>
      <c r="M127" s="155"/>
      <c r="N127" s="156"/>
      <c r="O127" s="156"/>
      <c r="P127" s="157"/>
      <c r="Z127" s="143" t="s">
        <v>137</v>
      </c>
      <c r="AA127" s="144"/>
      <c r="AB127" s="144"/>
      <c r="AC127" s="144"/>
      <c r="AD127" s="144"/>
      <c r="AE127" s="144"/>
      <c r="AF127" s="144"/>
      <c r="AG127" s="144"/>
      <c r="AH127" s="144"/>
      <c r="AI127" s="144"/>
      <c r="AJ127" s="144"/>
      <c r="AK127" s="144"/>
      <c r="AL127" s="144"/>
      <c r="AM127" s="144"/>
      <c r="AN127" s="144"/>
      <c r="AO127" s="144"/>
    </row>
    <row r="128" spans="1:49" ht="20.100000000000001" customHeight="1">
      <c r="A128" s="143" t="s">
        <v>138</v>
      </c>
      <c r="B128" s="144"/>
      <c r="C128" s="144"/>
      <c r="D128" s="144"/>
      <c r="E128" s="144"/>
      <c r="F128" s="144"/>
      <c r="G128" s="144"/>
      <c r="H128" s="144"/>
      <c r="I128" s="48">
        <f>(COUNTIFS($I$49:$AR$49,A123,$I$54:$AR$54,$I$67)+COUNTIFS($I$56:$AR$56,A123,$I$61:$AR$61,$I$67))</f>
        <v>0</v>
      </c>
      <c r="J128" s="48">
        <f>(COUNTIFS($I$49:$AR$49,A123,$I$54:$AR$54,$J$67)+COUNTIFS($I$56:$AR$56,A123,$I$61:$AR$61,$J$67))</f>
        <v>0</v>
      </c>
      <c r="K128" s="48">
        <f>(COUNTIFS($I$49:$AR$49,A123,$I$54:$AR$54,$K$67)+COUNTIFS($I$56:$AR$56,A123,$I$61:$AR$61,$K$67))</f>
        <v>0</v>
      </c>
      <c r="L128" s="48">
        <f>(COUNTIFS($I$49:$AR$49,A123,$I$54:$AR$54,$L$67)+COUNTIFS($I$56:$AR$56,A123,$I$61:$AR$61,$L$67))</f>
        <v>0</v>
      </c>
      <c r="M128" s="155"/>
      <c r="N128" s="156"/>
      <c r="O128" s="156"/>
      <c r="P128" s="157"/>
      <c r="Z128" s="143" t="s">
        <v>138</v>
      </c>
      <c r="AA128" s="144"/>
      <c r="AB128" s="144"/>
      <c r="AC128" s="144"/>
      <c r="AD128" s="144"/>
      <c r="AE128" s="144"/>
      <c r="AF128" s="144"/>
      <c r="AG128" s="144"/>
      <c r="AH128" s="144"/>
      <c r="AI128" s="144"/>
      <c r="AJ128" s="144"/>
      <c r="AK128" s="144"/>
      <c r="AL128" s="144"/>
      <c r="AM128" s="144"/>
      <c r="AN128" s="144"/>
      <c r="AO128" s="144"/>
    </row>
    <row r="129" spans="1:41" ht="20.100000000000001" customHeight="1" thickBot="1">
      <c r="A129" s="145" t="s">
        <v>139</v>
      </c>
      <c r="B129" s="146"/>
      <c r="C129" s="146"/>
      <c r="D129" s="146"/>
      <c r="E129" s="146"/>
      <c r="F129" s="146"/>
      <c r="G129" s="146"/>
      <c r="H129" s="146"/>
      <c r="I129" s="49">
        <f>(COUNTIFS($I$49:$AR$49,A123,$I$55:$AR$55,$I$67)+COUNTIFS($I$56:$AR$56,A123,$I$62:$AR$62,$I$67))</f>
        <v>0</v>
      </c>
      <c r="J129" s="49">
        <f>(COUNTIFS($I$49:$AR$49,A123,$I$55:$AR$55,$J$67)+COUNTIFS($I$56:$AR$56,A123,$I$62:$AR$62,$J$67))</f>
        <v>0</v>
      </c>
      <c r="K129" s="49">
        <f>(COUNTIFS($I$49:$AR$49,A123,$I$55:$AR$55,$K$67)+COUNTIFS($I$56:$AR$56,A123,$I$62:$AR$62,$K$67))</f>
        <v>0</v>
      </c>
      <c r="L129" s="49">
        <f>(COUNTIFS($I$49:$AR$49,A123,$I$55:$AR$55,$L$67)+COUNTIFS($I$56:$AR$56,A123,$I$62:$AR$62,$L$67))</f>
        <v>0</v>
      </c>
      <c r="M129" s="158"/>
      <c r="N129" s="159"/>
      <c r="O129" s="159"/>
      <c r="P129" s="160"/>
      <c r="Z129" s="145" t="s">
        <v>139</v>
      </c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</row>
  </sheetData>
  <mergeCells count="238">
    <mergeCell ref="AT123:AW123"/>
    <mergeCell ref="A123:H123"/>
    <mergeCell ref="M123:P123"/>
    <mergeCell ref="Z123:AO123"/>
    <mergeCell ref="A124:H124"/>
    <mergeCell ref="M124:P129"/>
    <mergeCell ref="Z124:AO124"/>
    <mergeCell ref="A125:H125"/>
    <mergeCell ref="Z125:AO125"/>
    <mergeCell ref="A126:H126"/>
    <mergeCell ref="Z126:AO126"/>
    <mergeCell ref="A127:H127"/>
    <mergeCell ref="Z127:AO127"/>
    <mergeCell ref="A128:H128"/>
    <mergeCell ref="Z128:AO128"/>
    <mergeCell ref="A129:H129"/>
    <mergeCell ref="Z129:AO129"/>
    <mergeCell ref="A116:H116"/>
    <mergeCell ref="M116:P121"/>
    <mergeCell ref="Z116:AO116"/>
    <mergeCell ref="AT116:AW121"/>
    <mergeCell ref="A117:H117"/>
    <mergeCell ref="Z117:AO117"/>
    <mergeCell ref="A118:H118"/>
    <mergeCell ref="Z118:AO118"/>
    <mergeCell ref="A119:H119"/>
    <mergeCell ref="Z119:AO119"/>
    <mergeCell ref="A120:H120"/>
    <mergeCell ref="Z120:AO120"/>
    <mergeCell ref="A121:H121"/>
    <mergeCell ref="Z121:AO121"/>
    <mergeCell ref="A113:H113"/>
    <mergeCell ref="Z113:AO113"/>
    <mergeCell ref="A115:H115"/>
    <mergeCell ref="M115:P115"/>
    <mergeCell ref="Z115:AO115"/>
    <mergeCell ref="A107:H107"/>
    <mergeCell ref="M107:P107"/>
    <mergeCell ref="Z107:AO107"/>
    <mergeCell ref="AT107:AW107"/>
    <mergeCell ref="A108:H108"/>
    <mergeCell ref="M108:P113"/>
    <mergeCell ref="Z108:AO108"/>
    <mergeCell ref="AT108:AW113"/>
    <mergeCell ref="A109:H109"/>
    <mergeCell ref="Z109:AO109"/>
    <mergeCell ref="A110:H110"/>
    <mergeCell ref="Z110:AO110"/>
    <mergeCell ref="A111:H111"/>
    <mergeCell ref="Z111:AO111"/>
    <mergeCell ref="A112:H112"/>
    <mergeCell ref="Z112:AO112"/>
    <mergeCell ref="AT115:AW115"/>
    <mergeCell ref="A100:H100"/>
    <mergeCell ref="M100:P105"/>
    <mergeCell ref="Z100:AO100"/>
    <mergeCell ref="AT100:AW105"/>
    <mergeCell ref="A101:H101"/>
    <mergeCell ref="Z101:AO101"/>
    <mergeCell ref="A102:H102"/>
    <mergeCell ref="Z102:AO102"/>
    <mergeCell ref="A103:H103"/>
    <mergeCell ref="Z103:AO103"/>
    <mergeCell ref="A104:H104"/>
    <mergeCell ref="Z104:AO104"/>
    <mergeCell ref="A105:H105"/>
    <mergeCell ref="Z105:AO105"/>
    <mergeCell ref="A97:H97"/>
    <mergeCell ref="Z97:AO97"/>
    <mergeCell ref="A99:H99"/>
    <mergeCell ref="M99:P99"/>
    <mergeCell ref="Z99:AO99"/>
    <mergeCell ref="A91:H91"/>
    <mergeCell ref="M91:P91"/>
    <mergeCell ref="Z91:AO91"/>
    <mergeCell ref="AT91:AW91"/>
    <mergeCell ref="A92:H92"/>
    <mergeCell ref="M92:P97"/>
    <mergeCell ref="Z92:AO92"/>
    <mergeCell ref="AT92:AW97"/>
    <mergeCell ref="A93:H93"/>
    <mergeCell ref="Z93:AO93"/>
    <mergeCell ref="A94:H94"/>
    <mergeCell ref="Z94:AO94"/>
    <mergeCell ref="A95:H95"/>
    <mergeCell ref="Z95:AO95"/>
    <mergeCell ref="A96:H96"/>
    <mergeCell ref="Z96:AO96"/>
    <mergeCell ref="AT99:AW99"/>
    <mergeCell ref="A87:H87"/>
    <mergeCell ref="Z87:AO87"/>
    <mergeCell ref="A88:H88"/>
    <mergeCell ref="Z88:AO88"/>
    <mergeCell ref="A89:H89"/>
    <mergeCell ref="Z89:AO89"/>
    <mergeCell ref="M83:P83"/>
    <mergeCell ref="Z83:AO83"/>
    <mergeCell ref="AT83:AW83"/>
    <mergeCell ref="M84:P89"/>
    <mergeCell ref="Z84:AO84"/>
    <mergeCell ref="AT84:AW89"/>
    <mergeCell ref="Z85:AO85"/>
    <mergeCell ref="Z86:AO86"/>
    <mergeCell ref="AT75:AW75"/>
    <mergeCell ref="M76:P81"/>
    <mergeCell ref="Z76:AO76"/>
    <mergeCell ref="AT76:AW81"/>
    <mergeCell ref="Z77:AO77"/>
    <mergeCell ref="Z78:AO78"/>
    <mergeCell ref="Z79:AO79"/>
    <mergeCell ref="Z80:AO80"/>
    <mergeCell ref="Z81:AO81"/>
    <mergeCell ref="Z68:AO68"/>
    <mergeCell ref="Z69:AO69"/>
    <mergeCell ref="Z70:AO70"/>
    <mergeCell ref="Z71:AO71"/>
    <mergeCell ref="Z72:AO72"/>
    <mergeCell ref="Z73:AO73"/>
    <mergeCell ref="M67:P67"/>
    <mergeCell ref="M68:P73"/>
    <mergeCell ref="M75:P75"/>
    <mergeCell ref="Z75:AO75"/>
    <mergeCell ref="A65:AX65"/>
    <mergeCell ref="AT67:AW67"/>
    <mergeCell ref="Z67:AO67"/>
    <mergeCell ref="A83:H83"/>
    <mergeCell ref="A84:H84"/>
    <mergeCell ref="A85:H85"/>
    <mergeCell ref="A86:H86"/>
    <mergeCell ref="A67:H67"/>
    <mergeCell ref="A78:H78"/>
    <mergeCell ref="A79:H79"/>
    <mergeCell ref="A80:H80"/>
    <mergeCell ref="A81:H81"/>
    <mergeCell ref="A82:H82"/>
    <mergeCell ref="A73:H73"/>
    <mergeCell ref="A74:H74"/>
    <mergeCell ref="A75:H75"/>
    <mergeCell ref="A76:H76"/>
    <mergeCell ref="A77:H77"/>
    <mergeCell ref="A68:H68"/>
    <mergeCell ref="A69:H69"/>
    <mergeCell ref="A70:H70"/>
    <mergeCell ref="A71:H71"/>
    <mergeCell ref="A72:H72"/>
    <mergeCell ref="AT68:AW73"/>
    <mergeCell ref="A2:AX4"/>
    <mergeCell ref="A48:H48"/>
    <mergeCell ref="AS48:AS49"/>
    <mergeCell ref="AT48:AT49"/>
    <mergeCell ref="AU48:AU49"/>
    <mergeCell ref="AV48:AV49"/>
    <mergeCell ref="B49:H49"/>
    <mergeCell ref="AX27:AX31"/>
    <mergeCell ref="A49:A62"/>
    <mergeCell ref="I7:AR8"/>
    <mergeCell ref="AX16:AX19"/>
    <mergeCell ref="B60:H60"/>
    <mergeCell ref="B62:H62"/>
    <mergeCell ref="B50:H50"/>
    <mergeCell ref="B51:H51"/>
    <mergeCell ref="AV20:AW21"/>
    <mergeCell ref="B32:H32"/>
    <mergeCell ref="B33:H33"/>
    <mergeCell ref="B34:H34"/>
    <mergeCell ref="B53:H53"/>
    <mergeCell ref="B55:H55"/>
    <mergeCell ref="B57:H57"/>
    <mergeCell ref="B58:H58"/>
    <mergeCell ref="B54:H54"/>
    <mergeCell ref="A32:A47"/>
    <mergeCell ref="AX20:AX21"/>
    <mergeCell ref="AW49:AW55"/>
    <mergeCell ref="AX49:AX55"/>
    <mergeCell ref="AW56:AW62"/>
    <mergeCell ref="AX56:AX62"/>
    <mergeCell ref="B39:H39"/>
    <mergeCell ref="B40:H40"/>
    <mergeCell ref="B44:H44"/>
    <mergeCell ref="B45:H45"/>
    <mergeCell ref="B25:H25"/>
    <mergeCell ref="B26:H26"/>
    <mergeCell ref="A63:AX63"/>
    <mergeCell ref="AV10:AW10"/>
    <mergeCell ref="AV11:AW15"/>
    <mergeCell ref="AV16:AW19"/>
    <mergeCell ref="AV23:AW26"/>
    <mergeCell ref="AV22:AW22"/>
    <mergeCell ref="AV27:AW31"/>
    <mergeCell ref="AV32:AW47"/>
    <mergeCell ref="B56:H56"/>
    <mergeCell ref="AX32:AX47"/>
    <mergeCell ref="AX23:AX26"/>
    <mergeCell ref="B59:H59"/>
    <mergeCell ref="B41:H41"/>
    <mergeCell ref="B42:H42"/>
    <mergeCell ref="B43:H43"/>
    <mergeCell ref="B46:H46"/>
    <mergeCell ref="B47:H47"/>
    <mergeCell ref="B52:H52"/>
    <mergeCell ref="A5:F6"/>
    <mergeCell ref="G5:H6"/>
    <mergeCell ref="AX11:AX15"/>
    <mergeCell ref="A7:H8"/>
    <mergeCell ref="AC5:AX6"/>
    <mergeCell ref="I5:AB6"/>
    <mergeCell ref="A10:H10"/>
    <mergeCell ref="A11:A15"/>
    <mergeCell ref="B11:H11"/>
    <mergeCell ref="B12:H12"/>
    <mergeCell ref="B13:H13"/>
    <mergeCell ref="B14:H14"/>
    <mergeCell ref="B15:H15"/>
    <mergeCell ref="A9:H9"/>
    <mergeCell ref="B61:H61"/>
    <mergeCell ref="A20:A21"/>
    <mergeCell ref="B20:H20"/>
    <mergeCell ref="AS7:AX9"/>
    <mergeCell ref="A16:A19"/>
    <mergeCell ref="B16:H16"/>
    <mergeCell ref="B17:H17"/>
    <mergeCell ref="B18:H18"/>
    <mergeCell ref="B19:H19"/>
    <mergeCell ref="B21:H21"/>
    <mergeCell ref="A22:H22"/>
    <mergeCell ref="A23:A26"/>
    <mergeCell ref="B23:H23"/>
    <mergeCell ref="B24:H24"/>
    <mergeCell ref="A27:A31"/>
    <mergeCell ref="B27:H27"/>
    <mergeCell ref="B28:H28"/>
    <mergeCell ref="B29:H29"/>
    <mergeCell ref="B30:H30"/>
    <mergeCell ref="B31:H31"/>
    <mergeCell ref="B35:H35"/>
    <mergeCell ref="B36:H36"/>
    <mergeCell ref="B37:H37"/>
    <mergeCell ref="B38:H38"/>
  </mergeCells>
  <phoneticPr fontId="8" type="noConversion"/>
  <pageMargins left="0.51181102362204722" right="0.51181102362204722" top="0.78740157480314965" bottom="0.78740157480314965" header="0.31496062992125984" footer="0.31496062992125984"/>
  <pageSetup paperSize="9" scale="29" orientation="portrait" r:id="rId1"/>
  <rowBreaks count="1" manualBreakCount="1">
    <brk id="31" max="16383" man="1"/>
  </rowBreaks>
  <colBreaks count="1" manualBreakCount="1">
    <brk id="50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6588F7C-D6F5-4286-9F82-9101EE094156}">
          <x14:formula1>
            <xm:f>Planilha1!$B$2:$B$4</xm:f>
          </x14:formula1>
          <xm:sqref>I11:AR21 I23:AR47</xm:sqref>
        </x14:dataValidation>
        <x14:dataValidation type="list" allowBlank="1" showInputMessage="1" showErrorMessage="1" xr:uid="{8630A8AD-8582-4EE3-AF3D-70984772BAFA}">
          <x14:formula1>
            <xm:f>Planilha1!$C$2:$C$5</xm:f>
          </x14:formula1>
          <xm:sqref>I50:AR55 I57:AR62</xm:sqref>
        </x14:dataValidation>
        <x14:dataValidation type="list" allowBlank="1" showInputMessage="1" showErrorMessage="1" xr:uid="{B549A90A-0AD6-4510-82DC-39EFF22CFB44}">
          <x14:formula1>
            <xm:f>Planilha1!$D$2:$D$20</xm:f>
          </x14:formula1>
          <xm:sqref>I56:AR56 I49:AR49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E9F1E8A968DE49A1233F21D45869E4" ma:contentTypeVersion="2" ma:contentTypeDescription="Crie um novo documento." ma:contentTypeScope="" ma:versionID="44c531e0ecf6ceed728a2151dcf907a2">
  <xsd:schema xmlns:xsd="http://www.w3.org/2001/XMLSchema" xmlns:xs="http://www.w3.org/2001/XMLSchema" xmlns:p="http://schemas.microsoft.com/office/2006/metadata/properties" xmlns:ns2="483d6c7b-7154-4b25-a4c3-139479ddd2fb" targetNamespace="http://schemas.microsoft.com/office/2006/metadata/properties" ma:root="true" ma:fieldsID="5fafb36e157825b1f6694f294c16a2e2" ns2:_="">
    <xsd:import namespace="483d6c7b-7154-4b25-a4c3-139479ddd2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d6c7b-7154-4b25-a4c3-139479ddd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70D5A2-32B3-4E10-9C14-6DF31E7BAAE4}"/>
</file>

<file path=customXml/itemProps2.xml><?xml version="1.0" encoding="utf-8"?>
<ds:datastoreItem xmlns:ds="http://schemas.openxmlformats.org/officeDocument/2006/customXml" ds:itemID="{CF5701B1-6CFB-4E76-90BD-6CDC5C7C9A88}"/>
</file>

<file path=customXml/itemProps3.xml><?xml version="1.0" encoding="utf-8"?>
<ds:datastoreItem xmlns:ds="http://schemas.openxmlformats.org/officeDocument/2006/customXml" ds:itemID="{D2CEC164-4C4C-4AD6-851C-751097454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Tatiane Paiva</dc:creator>
  <cp:keywords/>
  <dc:description/>
  <cp:lastModifiedBy>Patricia Amelia Milagres Novaes</cp:lastModifiedBy>
  <cp:revision/>
  <dcterms:created xsi:type="dcterms:W3CDTF">2020-05-29T11:13:50Z</dcterms:created>
  <dcterms:modified xsi:type="dcterms:W3CDTF">2022-08-09T21:03:36Z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0x01010049E9F1E8A968DE49A1233F21D45869E4</vt:lpwstr>
  </property>
</Properties>
</file>